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ThisWorkbook"/>
  <mc:AlternateContent xmlns:mc="http://schemas.openxmlformats.org/markup-compatibility/2006">
    <mc:Choice Requires="x15">
      <x15ac:absPath xmlns:x15ac="http://schemas.microsoft.com/office/spreadsheetml/2010/11/ac" url="C:\Users\christine.bordier\Downloads\"/>
    </mc:Choice>
  </mc:AlternateContent>
  <xr:revisionPtr revIDLastSave="0" documentId="8_{12C9FCE2-C9AE-4025-BC15-B6C485EBCE6B}" xr6:coauthVersionLast="47" xr6:coauthVersionMax="47" xr10:uidLastSave="{00000000-0000-0000-0000-000000000000}"/>
  <bookViews>
    <workbookView xWindow="708" yWindow="720" windowWidth="21600" windowHeight="11328" tabRatio="761" activeTab="2" xr2:uid="{00000000-000D-0000-FFFF-FFFF00000000}"/>
  </bookViews>
  <sheets>
    <sheet name="Notice" sheetId="28" r:id="rId1"/>
    <sheet name="partie I - BPU-TJM" sheetId="2" r:id="rId2"/>
    <sheet name="partie II - BPU-UO" sheetId="1" r:id="rId3"/>
    <sheet name="01-INIT" sheetId="34" r:id="rId4"/>
    <sheet name="02-PECP" sheetId="5" r:id="rId5"/>
    <sheet name="03-AUIN" sheetId="31" r:id="rId6"/>
    <sheet name="04-AUSP" sheetId="6" r:id="rId7"/>
    <sheet name="05-SMCI" sheetId="7" r:id="rId8"/>
    <sheet name="06-ACJI" sheetId="8" r:id="rId9"/>
    <sheet name="07-SPIN" sheetId="9" r:id="rId10"/>
    <sheet name="08-SPET" sheetId="10" r:id="rId11"/>
    <sheet name="09-SPAS" sheetId="12" r:id="rId12"/>
    <sheet name="10-SPAM" sheetId="13" r:id="rId13"/>
    <sheet name="11-SPAE" sheetId="32" r:id="rId14"/>
    <sheet name="12-RSAN" sheetId="33" r:id="rId15"/>
    <sheet name="13-EDCS" sheetId="17" r:id="rId16"/>
    <sheet name="Feuil1" sheetId="39" r:id="rId17"/>
    <sheet name="14-RMQD" sheetId="19" r:id="rId18"/>
    <sheet name="15-AUBA" sheetId="20" r:id="rId19"/>
    <sheet name="16-AURE" sheetId="37" r:id="rId20"/>
    <sheet name="17-AUAC" sheetId="38" r:id="rId21"/>
    <sheet name="18-AUSH" sheetId="35" r:id="rId22"/>
    <sheet name="19-AURF" sheetId="36" r:id="rId23"/>
    <sheet name="20-EXPH" sheetId="21" r:id="rId24"/>
    <sheet name="21-REVE" sheetId="22" r:id="rId25"/>
    <sheet name="22-INVE" sheetId="24" r:id="rId26"/>
    <sheet name="23-MPOC" sheetId="25" r:id="rId27"/>
    <sheet name="24-SPPE" sheetId="40" r:id="rId28"/>
  </sheets>
  <definedNames>
    <definedName name="_Toc195178305" localSheetId="2">'partie II - BPU-UO'!$D$33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1" l="1"/>
  <c r="B23" i="1"/>
  <c r="A23" i="1"/>
  <c r="C86" i="40"/>
  <c r="E86" i="40" s="1"/>
  <c r="C85" i="40"/>
  <c r="E85" i="40" s="1"/>
  <c r="C84" i="40"/>
  <c r="E84" i="40" s="1"/>
  <c r="C83" i="40"/>
  <c r="E83" i="40" s="1"/>
  <c r="C82" i="40"/>
  <c r="E82" i="40" s="1"/>
  <c r="C81" i="40"/>
  <c r="E81" i="40" s="1"/>
  <c r="C80" i="40"/>
  <c r="E80" i="40" s="1"/>
  <c r="C79" i="40"/>
  <c r="E79" i="40" s="1"/>
  <c r="C78" i="40"/>
  <c r="E78" i="40" s="1"/>
  <c r="C77" i="40"/>
  <c r="E77" i="40" s="1"/>
  <c r="C76" i="40"/>
  <c r="E76" i="40" s="1"/>
  <c r="C75" i="40"/>
  <c r="E75" i="40" s="1"/>
  <c r="C74" i="40"/>
  <c r="E74" i="40" s="1"/>
  <c r="C73" i="40"/>
  <c r="E73" i="40" s="1"/>
  <c r="C72" i="40"/>
  <c r="E72" i="40" s="1"/>
  <c r="C71" i="40"/>
  <c r="E71" i="40" s="1"/>
  <c r="C70" i="40"/>
  <c r="E70" i="40" s="1"/>
  <c r="C69" i="40"/>
  <c r="E69" i="40" s="1"/>
  <c r="C68" i="40"/>
  <c r="E68" i="40" s="1"/>
  <c r="C67" i="40"/>
  <c r="E67" i="40" s="1"/>
  <c r="C66" i="40"/>
  <c r="E66" i="40" s="1"/>
  <c r="C65" i="40"/>
  <c r="E65" i="40" s="1"/>
  <c r="C64" i="40"/>
  <c r="E64" i="40" s="1"/>
  <c r="C63" i="40"/>
  <c r="E63" i="40" s="1"/>
  <c r="C62" i="40"/>
  <c r="E62" i="40" s="1"/>
  <c r="C61" i="40"/>
  <c r="E61" i="40" s="1"/>
  <c r="C60" i="40"/>
  <c r="E60" i="40" s="1"/>
  <c r="C59" i="40"/>
  <c r="E59" i="40" s="1"/>
  <c r="C58" i="40"/>
  <c r="E58" i="40" s="1"/>
  <c r="C57" i="40"/>
  <c r="E57" i="40" s="1"/>
  <c r="C56" i="40"/>
  <c r="E56" i="40" s="1"/>
  <c r="C55" i="40"/>
  <c r="E55" i="40" s="1"/>
  <c r="C54" i="40"/>
  <c r="E54" i="40" s="1"/>
  <c r="C53" i="40"/>
  <c r="E53" i="40" s="1"/>
  <c r="C52" i="40"/>
  <c r="E52" i="40" s="1"/>
  <c r="C51" i="40"/>
  <c r="E51" i="40" s="1"/>
  <c r="C50" i="40"/>
  <c r="E50" i="40" s="1"/>
  <c r="C49" i="40"/>
  <c r="E49" i="40" s="1"/>
  <c r="C48" i="40"/>
  <c r="E48" i="40" s="1"/>
  <c r="C47" i="40"/>
  <c r="E47" i="40" s="1"/>
  <c r="C46" i="40"/>
  <c r="E46" i="40" s="1"/>
  <c r="C45" i="40"/>
  <c r="E45" i="40" s="1"/>
  <c r="C44" i="40"/>
  <c r="E44" i="40" s="1"/>
  <c r="C43" i="40"/>
  <c r="E43" i="40" s="1"/>
  <c r="C42" i="40"/>
  <c r="E42" i="40" s="1"/>
  <c r="C41" i="40"/>
  <c r="E41" i="40" s="1"/>
  <c r="C40" i="40"/>
  <c r="E40" i="40" s="1"/>
  <c r="C39" i="40"/>
  <c r="E39" i="40" s="1"/>
  <c r="C38" i="40"/>
  <c r="E38" i="40" s="1"/>
  <c r="C37" i="40"/>
  <c r="E37" i="40" s="1"/>
  <c r="C36" i="40"/>
  <c r="E36" i="40" s="1"/>
  <c r="C35" i="40"/>
  <c r="E35" i="40" s="1"/>
  <c r="C34" i="40"/>
  <c r="E34" i="40" s="1"/>
  <c r="C33" i="40"/>
  <c r="E33" i="40" s="1"/>
  <c r="C32" i="40"/>
  <c r="E32" i="40" s="1"/>
  <c r="C31" i="40"/>
  <c r="E31" i="40" s="1"/>
  <c r="C30" i="40"/>
  <c r="E30" i="40" s="1"/>
  <c r="C29" i="40"/>
  <c r="E29" i="40" s="1"/>
  <c r="C28" i="40"/>
  <c r="E28" i="40" s="1"/>
  <c r="C27" i="40"/>
  <c r="E27" i="40" s="1"/>
  <c r="C26" i="40"/>
  <c r="E26" i="40" s="1"/>
  <c r="C25" i="40"/>
  <c r="E25" i="40" s="1"/>
  <c r="C24" i="40"/>
  <c r="E24" i="40" s="1"/>
  <c r="C23" i="40"/>
  <c r="E23" i="40" s="1"/>
  <c r="C22" i="40"/>
  <c r="E22" i="40" s="1"/>
  <c r="C21" i="40"/>
  <c r="E21" i="40" s="1"/>
  <c r="C20" i="40"/>
  <c r="E20" i="40" s="1"/>
  <c r="C19" i="40"/>
  <c r="E19" i="40" s="1"/>
  <c r="C18" i="40"/>
  <c r="E18" i="40" s="1"/>
  <c r="C17" i="40"/>
  <c r="E17" i="40" s="1"/>
  <c r="C16" i="40"/>
  <c r="E16" i="40" s="1"/>
  <c r="C15" i="40"/>
  <c r="E15" i="40" s="1"/>
  <c r="C14" i="40"/>
  <c r="E14" i="40" s="1"/>
  <c r="C13" i="40"/>
  <c r="E13" i="40" s="1"/>
  <c r="C12" i="40"/>
  <c r="E12" i="40" s="1"/>
  <c r="C11" i="40"/>
  <c r="E11" i="40" s="1"/>
  <c r="C10" i="40"/>
  <c r="E10" i="40" s="1"/>
  <c r="C9" i="40"/>
  <c r="E9" i="40" s="1"/>
  <c r="C8" i="40"/>
  <c r="E8" i="40" s="1"/>
  <c r="C7" i="40"/>
  <c r="E7" i="40" s="1"/>
  <c r="C6" i="40"/>
  <c r="E6" i="40" s="1"/>
  <c r="C5" i="40"/>
  <c r="E5" i="40" s="1"/>
  <c r="E88" i="40" s="1"/>
  <c r="G5" i="2"/>
  <c r="B34" i="1" l="1"/>
  <c r="B33" i="1"/>
  <c r="A34" i="1"/>
  <c r="A33" i="1"/>
  <c r="B31" i="1"/>
  <c r="B30" i="1"/>
  <c r="A31" i="1"/>
  <c r="A30" i="1"/>
  <c r="B29" i="1"/>
  <c r="A29" i="1"/>
  <c r="B28" i="1"/>
  <c r="A28" i="1"/>
  <c r="B27" i="1"/>
  <c r="A27" i="1"/>
  <c r="B26" i="1"/>
  <c r="A26" i="1"/>
  <c r="B25" i="1"/>
  <c r="A25" i="1"/>
  <c r="B24" i="1"/>
  <c r="A24" i="1"/>
  <c r="B22" i="1"/>
  <c r="A22" i="1"/>
  <c r="B20" i="1"/>
  <c r="A20" i="1"/>
  <c r="B19" i="1"/>
  <c r="A19" i="1"/>
  <c r="B18" i="1"/>
  <c r="A17" i="1"/>
  <c r="B16" i="1"/>
  <c r="A16" i="1"/>
  <c r="B15" i="1"/>
  <c r="A15" i="1"/>
  <c r="B13" i="1"/>
  <c r="A13" i="1"/>
  <c r="B12" i="1"/>
  <c r="A12" i="1"/>
  <c r="B11" i="1"/>
  <c r="A11" i="1"/>
  <c r="B10" i="1"/>
  <c r="A10" i="1"/>
  <c r="B9" i="1"/>
  <c r="A9" i="1"/>
  <c r="B8" i="1"/>
  <c r="A8" i="1"/>
  <c r="D13" i="2"/>
  <c r="D12" i="2"/>
  <c r="D11" i="2"/>
  <c r="D10" i="2"/>
  <c r="D9" i="2"/>
  <c r="D8" i="2"/>
  <c r="D7" i="2"/>
  <c r="D6" i="2"/>
  <c r="D5" i="2"/>
  <c r="B86" i="2"/>
  <c r="D86" i="2" s="1"/>
  <c r="B85" i="2"/>
  <c r="D85" i="2"/>
  <c r="B84" i="2"/>
  <c r="D84" i="2" s="1"/>
  <c r="B83" i="2"/>
  <c r="D83" i="2" s="1"/>
  <c r="B82" i="2"/>
  <c r="D82" i="2" s="1"/>
  <c r="B81" i="2"/>
  <c r="D81" i="2" s="1"/>
  <c r="B80" i="2"/>
  <c r="D80" i="2" s="1"/>
  <c r="B79" i="2"/>
  <c r="D79" i="2" s="1"/>
  <c r="B78" i="2"/>
  <c r="D78" i="2" s="1"/>
  <c r="B77" i="2"/>
  <c r="D77" i="2" s="1"/>
  <c r="B76" i="2"/>
  <c r="D76" i="2" s="1"/>
  <c r="B75" i="2"/>
  <c r="D75" i="2" s="1"/>
  <c r="B74" i="2"/>
  <c r="D74" i="2" s="1"/>
  <c r="B73" i="2"/>
  <c r="D73" i="2" s="1"/>
  <c r="B72" i="2"/>
  <c r="D72" i="2" s="1"/>
  <c r="B71" i="2"/>
  <c r="D71" i="2"/>
  <c r="B70" i="2"/>
  <c r="D70" i="2" s="1"/>
  <c r="B69" i="2"/>
  <c r="D69" i="2" s="1"/>
  <c r="B68" i="2"/>
  <c r="D68" i="2" s="1"/>
  <c r="B67" i="2"/>
  <c r="D67" i="2"/>
  <c r="B66" i="2"/>
  <c r="D66" i="2" s="1"/>
  <c r="B65" i="2"/>
  <c r="D65" i="2" s="1"/>
  <c r="B64" i="2"/>
  <c r="D64" i="2" s="1"/>
  <c r="B63" i="2"/>
  <c r="D63" i="2" s="1"/>
  <c r="B62" i="2"/>
  <c r="D62" i="2" s="1"/>
  <c r="B61" i="2"/>
  <c r="D61" i="2"/>
  <c r="B59" i="2"/>
  <c r="D59" i="2" s="1"/>
  <c r="B60" i="2"/>
  <c r="D60" i="2" s="1"/>
  <c r="B58" i="2"/>
  <c r="D58" i="2" s="1"/>
  <c r="B57" i="2"/>
  <c r="D57" i="2" s="1"/>
  <c r="B56" i="2"/>
  <c r="D56" i="2" s="1"/>
  <c r="B55" i="2"/>
  <c r="D55" i="2"/>
  <c r="B54" i="2"/>
  <c r="D54" i="2" s="1"/>
  <c r="B53" i="2"/>
  <c r="D53" i="2" s="1"/>
  <c r="B52" i="2"/>
  <c r="D52" i="2" s="1"/>
  <c r="B51" i="2"/>
  <c r="D51" i="2" s="1"/>
  <c r="B50" i="2"/>
  <c r="D50" i="2" s="1"/>
  <c r="B49" i="2"/>
  <c r="D49" i="2" s="1"/>
  <c r="B48" i="2"/>
  <c r="D48" i="2" s="1"/>
  <c r="B47" i="2"/>
  <c r="D47" i="2"/>
  <c r="B46" i="2"/>
  <c r="D46" i="2" s="1"/>
  <c r="B45" i="2"/>
  <c r="D45" i="2" s="1"/>
  <c r="B44" i="2"/>
  <c r="D44" i="2" s="1"/>
  <c r="B43" i="2"/>
  <c r="D43" i="2" s="1"/>
  <c r="B42" i="2"/>
  <c r="D42" i="2" s="1"/>
  <c r="B41" i="2"/>
  <c r="D41" i="2" s="1"/>
  <c r="B40" i="2"/>
  <c r="D40" i="2" s="1"/>
  <c r="B39" i="2"/>
  <c r="D39" i="2" s="1"/>
  <c r="B38" i="2"/>
  <c r="D38" i="2" s="1"/>
  <c r="B37" i="2"/>
  <c r="D37" i="2" s="1"/>
  <c r="B36" i="2"/>
  <c r="D36" i="2" s="1"/>
  <c r="B35" i="2"/>
  <c r="D35" i="2"/>
  <c r="B34" i="2"/>
  <c r="D34" i="2" s="1"/>
  <c r="B33" i="2"/>
  <c r="D33" i="2" s="1"/>
  <c r="B32" i="2"/>
  <c r="D32" i="2" s="1"/>
  <c r="B30" i="2"/>
  <c r="D30" i="2" s="1"/>
  <c r="B31" i="2"/>
  <c r="D31" i="2" s="1"/>
  <c r="B29" i="2"/>
  <c r="D29" i="2" s="1"/>
  <c r="B28" i="2"/>
  <c r="D28" i="2"/>
  <c r="B27" i="2"/>
  <c r="D27" i="2" s="1"/>
  <c r="B26" i="2"/>
  <c r="D26" i="2" s="1"/>
  <c r="B25" i="2"/>
  <c r="D25" i="2" s="1"/>
  <c r="B24" i="2"/>
  <c r="D24" i="2" s="1"/>
  <c r="B23" i="2"/>
  <c r="D23" i="2"/>
  <c r="B21" i="2"/>
  <c r="D21" i="2" s="1"/>
  <c r="B22" i="2"/>
  <c r="D22" i="2" s="1"/>
  <c r="B20" i="2"/>
  <c r="D20" i="2" s="1"/>
  <c r="B19" i="2"/>
  <c r="D19" i="2" s="1"/>
  <c r="B18" i="2"/>
  <c r="D18" i="2"/>
  <c r="B17" i="2"/>
  <c r="D17" i="2" s="1"/>
  <c r="B16" i="2"/>
  <c r="D16" i="2" s="1"/>
  <c r="B15" i="2"/>
  <c r="D15" i="2" s="1"/>
  <c r="B14" i="2"/>
  <c r="D14" i="2" s="1"/>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C5" i="34" l="1"/>
  <c r="C79" i="24"/>
  <c r="E79" i="24" s="1"/>
  <c r="C77" i="22"/>
  <c r="E77" i="22" s="1"/>
  <c r="C75" i="21"/>
  <c r="E75" i="21" s="1"/>
  <c r="C79" i="35"/>
  <c r="E79" i="35" s="1"/>
  <c r="C76" i="37"/>
  <c r="E76" i="37" s="1"/>
  <c r="C74" i="20"/>
  <c r="E74" i="20" s="1"/>
  <c r="C74" i="19"/>
  <c r="E74" i="19" s="1"/>
  <c r="C78" i="33"/>
  <c r="E78" i="33" s="1"/>
  <c r="C74" i="13"/>
  <c r="E74" i="13" s="1"/>
  <c r="C78" i="9"/>
  <c r="E78" i="9" s="1"/>
  <c r="C75" i="7"/>
  <c r="E75" i="7" s="1"/>
  <c r="C78" i="31"/>
  <c r="E78" i="31" s="1"/>
  <c r="C78" i="12"/>
  <c r="E78" i="12" s="1"/>
  <c r="C74" i="8"/>
  <c r="E74" i="8" s="1"/>
  <c r="C77" i="5"/>
  <c r="E77" i="5" s="1"/>
  <c r="C76" i="36"/>
  <c r="E76" i="36" s="1"/>
  <c r="C76" i="12"/>
  <c r="E76" i="12" s="1"/>
  <c r="C76" i="6"/>
  <c r="E76" i="6" s="1"/>
  <c r="C75" i="25"/>
  <c r="E75" i="25" s="1"/>
  <c r="C78" i="37"/>
  <c r="E78" i="37" s="1"/>
  <c r="C78" i="32"/>
  <c r="E78" i="32" s="1"/>
  <c r="C79" i="25"/>
  <c r="E79" i="25" s="1"/>
  <c r="C78" i="24"/>
  <c r="E78" i="24" s="1"/>
  <c r="C76" i="22"/>
  <c r="E76" i="22" s="1"/>
  <c r="C74" i="21"/>
  <c r="E74" i="21" s="1"/>
  <c r="C78" i="35"/>
  <c r="E78" i="35" s="1"/>
  <c r="C77" i="38"/>
  <c r="E77" i="38" s="1"/>
  <c r="C75" i="37"/>
  <c r="E75" i="37" s="1"/>
  <c r="C79" i="17"/>
  <c r="E79" i="17" s="1"/>
  <c r="C77" i="33"/>
  <c r="E77" i="33" s="1"/>
  <c r="C75" i="32"/>
  <c r="E75" i="32" s="1"/>
  <c r="C77" i="9"/>
  <c r="E77" i="9" s="1"/>
  <c r="C74" i="7"/>
  <c r="E74" i="7" s="1"/>
  <c r="C74" i="5"/>
  <c r="E74" i="5" s="1"/>
  <c r="C77" i="10"/>
  <c r="E77" i="10" s="1"/>
  <c r="C78" i="6"/>
  <c r="E78" i="6" s="1"/>
  <c r="C76" i="25"/>
  <c r="E76" i="25" s="1"/>
  <c r="C79" i="37"/>
  <c r="E79" i="37" s="1"/>
  <c r="C79" i="32"/>
  <c r="E79" i="32" s="1"/>
  <c r="C75" i="10"/>
  <c r="E75" i="10" s="1"/>
  <c r="C79" i="22"/>
  <c r="E79" i="22" s="1"/>
  <c r="C76" i="20"/>
  <c r="E76" i="20" s="1"/>
  <c r="C74" i="10"/>
  <c r="E74" i="10" s="1"/>
  <c r="C75" i="6"/>
  <c r="E75" i="6" s="1"/>
  <c r="C77" i="24"/>
  <c r="E77" i="24" s="1"/>
  <c r="C75" i="22"/>
  <c r="E75" i="22" s="1"/>
  <c r="C79" i="36"/>
  <c r="E79" i="36" s="1"/>
  <c r="C77" i="35"/>
  <c r="E77" i="35" s="1"/>
  <c r="C76" i="38"/>
  <c r="E76" i="38" s="1"/>
  <c r="C74" i="37"/>
  <c r="E74" i="37" s="1"/>
  <c r="C79" i="19"/>
  <c r="E79" i="19" s="1"/>
  <c r="C78" i="17"/>
  <c r="E78" i="17" s="1"/>
  <c r="C76" i="33"/>
  <c r="E76" i="33" s="1"/>
  <c r="C74" i="32"/>
  <c r="E74" i="32" s="1"/>
  <c r="C78" i="10"/>
  <c r="E78" i="10" s="1"/>
  <c r="C76" i="9"/>
  <c r="E76" i="9" s="1"/>
  <c r="C75" i="8"/>
  <c r="E75" i="8" s="1"/>
  <c r="C79" i="6"/>
  <c r="E79" i="6" s="1"/>
  <c r="C77" i="31"/>
  <c r="E77" i="31" s="1"/>
  <c r="C74" i="34"/>
  <c r="E74" i="34" s="1"/>
  <c r="C76" i="24"/>
  <c r="E76" i="24" s="1"/>
  <c r="C74" i="22"/>
  <c r="E74" i="22" s="1"/>
  <c r="C78" i="36"/>
  <c r="E78" i="36" s="1"/>
  <c r="C76" i="35"/>
  <c r="E76" i="35" s="1"/>
  <c r="C75" i="38"/>
  <c r="E75" i="38" s="1"/>
  <c r="C79" i="20"/>
  <c r="E79" i="20" s="1"/>
  <c r="C77" i="17"/>
  <c r="E77" i="17" s="1"/>
  <c r="C79" i="13"/>
  <c r="E79" i="13" s="1"/>
  <c r="C75" i="34"/>
  <c r="E75" i="34" s="1"/>
  <c r="C74" i="35"/>
  <c r="E74" i="35" s="1"/>
  <c r="C75" i="17"/>
  <c r="E75" i="17" s="1"/>
  <c r="C76" i="5"/>
  <c r="E76" i="5" s="1"/>
  <c r="C75" i="36"/>
  <c r="E75" i="36" s="1"/>
  <c r="C74" i="17"/>
  <c r="E74" i="17" s="1"/>
  <c r="C75" i="12"/>
  <c r="E75" i="12" s="1"/>
  <c r="C77" i="7"/>
  <c r="E77" i="7" s="1"/>
  <c r="C78" i="34"/>
  <c r="E78" i="34" s="1"/>
  <c r="C78" i="25"/>
  <c r="E78" i="25" s="1"/>
  <c r="C77" i="25"/>
  <c r="E77" i="25" s="1"/>
  <c r="C75" i="24"/>
  <c r="E75" i="24" s="1"/>
  <c r="C79" i="21"/>
  <c r="E79" i="21" s="1"/>
  <c r="C77" i="36"/>
  <c r="E77" i="36" s="1"/>
  <c r="C75" i="35"/>
  <c r="E75" i="35" s="1"/>
  <c r="C74" i="38"/>
  <c r="E74" i="38" s="1"/>
  <c r="C78" i="20"/>
  <c r="E78" i="20" s="1"/>
  <c r="C78" i="19"/>
  <c r="E78" i="19" s="1"/>
  <c r="C76" i="17"/>
  <c r="E76" i="17" s="1"/>
  <c r="C74" i="33"/>
  <c r="E74" i="33" s="1"/>
  <c r="C78" i="13"/>
  <c r="E78" i="13" s="1"/>
  <c r="C77" i="12"/>
  <c r="E77" i="12" s="1"/>
  <c r="C76" i="10"/>
  <c r="E76" i="10" s="1"/>
  <c r="C74" i="9"/>
  <c r="E74" i="9" s="1"/>
  <c r="C79" i="7"/>
  <c r="E79" i="7" s="1"/>
  <c r="C77" i="6"/>
  <c r="E77" i="6" s="1"/>
  <c r="C75" i="31"/>
  <c r="E75" i="31" s="1"/>
  <c r="C76" i="34"/>
  <c r="E76" i="34" s="1"/>
  <c r="C74" i="24"/>
  <c r="E74" i="24" s="1"/>
  <c r="C77" i="20"/>
  <c r="E77" i="20" s="1"/>
  <c r="C79" i="8"/>
  <c r="E79" i="8" s="1"/>
  <c r="C74" i="31"/>
  <c r="E74" i="31" s="1"/>
  <c r="C77" i="21"/>
  <c r="E77" i="21" s="1"/>
  <c r="C76" i="19"/>
  <c r="E76" i="19" s="1"/>
  <c r="C74" i="25"/>
  <c r="E74" i="25" s="1"/>
  <c r="C78" i="22"/>
  <c r="E78" i="22" s="1"/>
  <c r="C76" i="21"/>
  <c r="E76" i="21" s="1"/>
  <c r="C74" i="36"/>
  <c r="E74" i="36" s="1"/>
  <c r="C78" i="38"/>
  <c r="E78" i="38" s="1"/>
  <c r="C77" i="37"/>
  <c r="E77" i="37" s="1"/>
  <c r="C75" i="20"/>
  <c r="E75" i="20" s="1"/>
  <c r="C75" i="19"/>
  <c r="E75" i="19" s="1"/>
  <c r="C79" i="33"/>
  <c r="E79" i="33" s="1"/>
  <c r="C77" i="32"/>
  <c r="E77" i="32" s="1"/>
  <c r="C75" i="13"/>
  <c r="E75" i="13" s="1"/>
  <c r="C74" i="12"/>
  <c r="E74" i="12" s="1"/>
  <c r="C79" i="9"/>
  <c r="E79" i="9" s="1"/>
  <c r="C78" i="8"/>
  <c r="E78" i="8" s="1"/>
  <c r="C76" i="7"/>
  <c r="E76" i="7" s="1"/>
  <c r="C74" i="6"/>
  <c r="E74" i="6" s="1"/>
  <c r="C79" i="5"/>
  <c r="E79" i="5" s="1"/>
  <c r="C75" i="5"/>
  <c r="E75" i="5" s="1"/>
  <c r="C79" i="34"/>
  <c r="E79" i="34" s="1"/>
  <c r="C76" i="32"/>
  <c r="E76" i="32" s="1"/>
  <c r="C79" i="10"/>
  <c r="E79" i="10" s="1"/>
  <c r="C77" i="8"/>
  <c r="E77" i="8" s="1"/>
  <c r="C79" i="31"/>
  <c r="E79" i="31" s="1"/>
  <c r="C79" i="12"/>
  <c r="E79" i="12" s="1"/>
  <c r="C76" i="8"/>
  <c r="E76" i="8" s="1"/>
  <c r="C78" i="5"/>
  <c r="E78" i="5" s="1"/>
  <c r="C75" i="33"/>
  <c r="E75" i="33" s="1"/>
  <c r="C75" i="9"/>
  <c r="E75" i="9" s="1"/>
  <c r="C76" i="31"/>
  <c r="E76" i="31" s="1"/>
  <c r="C78" i="21"/>
  <c r="E78" i="21" s="1"/>
  <c r="C77" i="19"/>
  <c r="E77" i="19" s="1"/>
  <c r="C77" i="13"/>
  <c r="E77" i="13" s="1"/>
  <c r="C78" i="7"/>
  <c r="E78" i="7" s="1"/>
  <c r="C77" i="34"/>
  <c r="E77" i="34" s="1"/>
  <c r="C79" i="38"/>
  <c r="E79" i="38" s="1"/>
  <c r="C76" i="13"/>
  <c r="E76" i="13" s="1"/>
  <c r="E5" i="34"/>
  <c r="C8" i="8"/>
  <c r="C61" i="6"/>
  <c r="C27" i="21"/>
  <c r="C14" i="22"/>
  <c r="C8" i="34"/>
  <c r="C32" i="12"/>
  <c r="C11" i="22"/>
  <c r="C83" i="33"/>
  <c r="C70" i="8"/>
  <c r="C80" i="21"/>
  <c r="C5" i="21"/>
  <c r="C15" i="25"/>
  <c r="C39" i="32"/>
  <c r="C8" i="20"/>
  <c r="C20" i="5"/>
  <c r="C23" i="5"/>
  <c r="C17" i="9"/>
  <c r="C31" i="13"/>
  <c r="C22" i="32"/>
  <c r="C73" i="8"/>
  <c r="C30" i="7"/>
  <c r="C36" i="24"/>
  <c r="C36" i="31"/>
  <c r="C5" i="32"/>
  <c r="C29" i="5"/>
  <c r="C29" i="31"/>
  <c r="C16" i="5"/>
  <c r="C27" i="32"/>
  <c r="C24" i="22"/>
  <c r="C14" i="6"/>
  <c r="C10" i="13"/>
  <c r="C15" i="7"/>
  <c r="C6" i="33"/>
  <c r="C65" i="24"/>
  <c r="C8" i="31"/>
  <c r="C5" i="31"/>
  <c r="C49" i="34"/>
  <c r="C62" i="13"/>
  <c r="C6" i="37"/>
  <c r="C16" i="22"/>
  <c r="C14" i="10"/>
  <c r="C8" i="7"/>
  <c r="C28" i="19"/>
  <c r="C5" i="20"/>
  <c r="C80" i="19"/>
  <c r="C26" i="31"/>
  <c r="C7" i="19"/>
  <c r="C82" i="19"/>
  <c r="C56" i="33"/>
  <c r="C31" i="22"/>
  <c r="C17" i="5"/>
  <c r="C23" i="34"/>
  <c r="C23" i="20"/>
  <c r="C24" i="25"/>
  <c r="C17" i="34"/>
  <c r="C11" i="6"/>
  <c r="C16" i="19"/>
  <c r="C13" i="21"/>
  <c r="C46" i="9"/>
  <c r="C21" i="22"/>
  <c r="C59" i="33"/>
  <c r="C14" i="33"/>
  <c r="C12" i="22"/>
  <c r="C22" i="34"/>
  <c r="C18" i="24"/>
  <c r="C27" i="7"/>
  <c r="C6" i="9"/>
  <c r="C9" i="33"/>
  <c r="C41" i="22"/>
  <c r="C83" i="9"/>
  <c r="C23" i="21"/>
  <c r="C28" i="31"/>
  <c r="C57" i="31"/>
  <c r="C70" i="22"/>
  <c r="C22" i="19"/>
  <c r="C20" i="12"/>
  <c r="C7" i="17"/>
  <c r="C65" i="5"/>
  <c r="C20" i="8"/>
  <c r="C22" i="17"/>
  <c r="C17" i="25"/>
  <c r="C24" i="7"/>
  <c r="C25" i="17"/>
  <c r="C63" i="31"/>
  <c r="C67" i="31"/>
  <c r="C11" i="34"/>
  <c r="C13" i="33"/>
  <c r="C84" i="31"/>
  <c r="C5" i="5"/>
  <c r="C62" i="31"/>
  <c r="C21" i="10"/>
  <c r="C49" i="31"/>
  <c r="C7" i="10"/>
  <c r="C17" i="31"/>
  <c r="C54" i="12"/>
  <c r="C6" i="20"/>
  <c r="C53" i="5"/>
  <c r="C22" i="7"/>
  <c r="C21" i="8"/>
  <c r="C45" i="21"/>
  <c r="C7" i="7"/>
  <c r="C27" i="33"/>
  <c r="C31" i="17"/>
  <c r="C30" i="31"/>
  <c r="C11" i="9"/>
  <c r="C48" i="8"/>
  <c r="C11" i="20"/>
  <c r="C5" i="12"/>
  <c r="C22" i="10"/>
  <c r="C21" i="20"/>
  <c r="C12" i="21"/>
  <c r="C60" i="13"/>
  <c r="C13" i="8"/>
  <c r="C16" i="24"/>
  <c r="C7" i="24"/>
  <c r="C6" i="32"/>
  <c r="C38" i="31"/>
  <c r="C46" i="31"/>
  <c r="C68" i="25"/>
  <c r="C26" i="10"/>
  <c r="C11" i="13"/>
  <c r="C21" i="7"/>
  <c r="C20" i="13"/>
  <c r="C6" i="13"/>
  <c r="C9" i="34"/>
  <c r="C26" i="34"/>
  <c r="C66" i="21"/>
  <c r="C31" i="25"/>
  <c r="C67" i="22"/>
  <c r="C36" i="22"/>
  <c r="C62" i="33"/>
  <c r="C47" i="35"/>
  <c r="C7" i="8"/>
  <c r="C10" i="21"/>
  <c r="C16" i="6"/>
  <c r="C19" i="10"/>
  <c r="C43" i="21"/>
  <c r="C11" i="8"/>
  <c r="C52" i="24"/>
  <c r="C42" i="32"/>
  <c r="C85" i="7"/>
  <c r="C57" i="6"/>
  <c r="C82" i="7"/>
  <c r="C17" i="24"/>
  <c r="C13" i="6"/>
  <c r="C43" i="13"/>
  <c r="C29" i="13"/>
  <c r="C23" i="33"/>
  <c r="C73" i="25"/>
  <c r="C5" i="33"/>
  <c r="C18" i="25"/>
  <c r="C56" i="31"/>
  <c r="C7" i="21"/>
  <c r="C70" i="20"/>
  <c r="C12" i="24"/>
  <c r="C22" i="5"/>
  <c r="C20" i="7"/>
  <c r="C16" i="12"/>
  <c r="C22" i="22"/>
  <c r="C27" i="6"/>
  <c r="C27" i="12"/>
  <c r="C58" i="19"/>
  <c r="C80" i="31"/>
  <c r="C6" i="7"/>
  <c r="C10" i="25"/>
  <c r="C60" i="20"/>
  <c r="C35" i="31"/>
  <c r="C7" i="22"/>
  <c r="C32" i="7"/>
  <c r="C18" i="33"/>
  <c r="C20" i="6"/>
  <c r="C13" i="7"/>
  <c r="C25" i="33"/>
  <c r="C5" i="24"/>
  <c r="C11" i="12"/>
  <c r="C14" i="32"/>
  <c r="C55" i="31"/>
  <c r="C42" i="19"/>
  <c r="C71" i="24"/>
  <c r="C49" i="12"/>
  <c r="C54" i="38"/>
  <c r="C26" i="9"/>
  <c r="C25" i="19"/>
  <c r="C28" i="34"/>
  <c r="C12" i="10"/>
  <c r="C24" i="19"/>
  <c r="C86" i="10"/>
  <c r="C32" i="19"/>
  <c r="C14" i="20"/>
  <c r="C47" i="34"/>
  <c r="C47" i="6"/>
  <c r="C29" i="25"/>
  <c r="C6" i="25"/>
  <c r="C29" i="33"/>
  <c r="C9" i="17"/>
  <c r="C35" i="20"/>
  <c r="C34" i="25"/>
  <c r="C39" i="22"/>
  <c r="C12" i="25"/>
  <c r="C69" i="13"/>
  <c r="C10" i="19"/>
  <c r="C22" i="20"/>
  <c r="C27" i="20"/>
  <c r="C28" i="32"/>
  <c r="C73" i="19"/>
  <c r="C21" i="17"/>
  <c r="C29" i="17"/>
  <c r="C24" i="20"/>
  <c r="C29" i="6"/>
  <c r="C20" i="10"/>
  <c r="C5" i="17"/>
  <c r="C16" i="31"/>
  <c r="C13" i="25"/>
  <c r="C27" i="17"/>
  <c r="C20" i="22"/>
  <c r="C27" i="9"/>
  <c r="C22" i="24"/>
  <c r="C24" i="34"/>
  <c r="C8" i="10"/>
  <c r="C18" i="12"/>
  <c r="C27" i="24"/>
  <c r="C30" i="34"/>
  <c r="C18" i="22"/>
  <c r="C60" i="31"/>
  <c r="C9" i="31"/>
  <c r="C26" i="25"/>
  <c r="C11" i="17"/>
  <c r="C6" i="24"/>
  <c r="C21" i="9"/>
  <c r="C16" i="32"/>
  <c r="C19" i="22"/>
  <c r="C56" i="5"/>
  <c r="C34" i="22"/>
  <c r="C44" i="24"/>
  <c r="C49" i="6"/>
  <c r="C65" i="12"/>
  <c r="C15" i="22"/>
  <c r="C26" i="36"/>
  <c r="C11" i="10"/>
  <c r="C25" i="7"/>
  <c r="C61" i="8"/>
  <c r="C16" i="33"/>
  <c r="C15" i="10"/>
  <c r="C80" i="12"/>
  <c r="C16" i="21"/>
  <c r="C58" i="31"/>
  <c r="C32" i="5"/>
  <c r="C46" i="34"/>
  <c r="C39" i="8"/>
  <c r="C30" i="25"/>
  <c r="C6" i="5"/>
  <c r="C24" i="6"/>
  <c r="C8" i="19"/>
  <c r="C19" i="21"/>
  <c r="C20" i="21"/>
  <c r="C20" i="9"/>
  <c r="C31" i="33"/>
  <c r="C81" i="20"/>
  <c r="C80" i="6"/>
  <c r="C9" i="20"/>
  <c r="C31" i="24"/>
  <c r="C33" i="21"/>
  <c r="C86" i="21"/>
  <c r="C29" i="10"/>
  <c r="C30" i="21"/>
  <c r="C21" i="34"/>
  <c r="C40" i="5"/>
  <c r="C29" i="20"/>
  <c r="C45" i="9"/>
  <c r="C11" i="33"/>
  <c r="C52" i="31"/>
  <c r="C82" i="31"/>
  <c r="C6" i="31"/>
  <c r="C60" i="10"/>
  <c r="C23" i="8"/>
  <c r="C17" i="19"/>
  <c r="C5" i="6"/>
  <c r="C34" i="34"/>
  <c r="C13" i="32"/>
  <c r="C7" i="34"/>
  <c r="C82" i="21"/>
  <c r="C23" i="19"/>
  <c r="C10" i="24"/>
  <c r="C18" i="8"/>
  <c r="C12" i="12"/>
  <c r="C24" i="33"/>
  <c r="C60" i="35"/>
  <c r="C31" i="32"/>
  <c r="C18" i="5"/>
  <c r="C35" i="9"/>
  <c r="C23" i="10"/>
  <c r="C6" i="22"/>
  <c r="C7" i="9"/>
  <c r="C54" i="25"/>
  <c r="C17" i="21"/>
  <c r="C58" i="12"/>
  <c r="C24" i="32"/>
  <c r="C16" i="10"/>
  <c r="C28" i="5"/>
  <c r="C46" i="32"/>
  <c r="C11" i="21"/>
  <c r="C70" i="31"/>
  <c r="C18" i="19"/>
  <c r="C54" i="31"/>
  <c r="C33" i="31"/>
  <c r="C48" i="13"/>
  <c r="C40" i="34"/>
  <c r="C20" i="24"/>
  <c r="C15" i="31"/>
  <c r="C58" i="22"/>
  <c r="C37" i="21"/>
  <c r="C14" i="21"/>
  <c r="C10" i="5"/>
  <c r="C7" i="20"/>
  <c r="C26" i="22"/>
  <c r="C29" i="7"/>
  <c r="C43" i="36"/>
  <c r="C28" i="7"/>
  <c r="C23" i="25"/>
  <c r="C20" i="31"/>
  <c r="C54" i="20"/>
  <c r="C25" i="9"/>
  <c r="C23" i="13"/>
  <c r="C18" i="31"/>
  <c r="C15" i="33"/>
  <c r="C18" i="6"/>
  <c r="C9" i="8"/>
  <c r="C13" i="10"/>
  <c r="C57" i="24"/>
  <c r="C25" i="31"/>
  <c r="C5" i="9"/>
  <c r="C44" i="25"/>
  <c r="C42" i="13"/>
  <c r="C15" i="12"/>
  <c r="C86" i="25"/>
  <c r="C80" i="32"/>
  <c r="C31" i="10"/>
  <c r="C21" i="5"/>
  <c r="C30" i="9"/>
  <c r="C29" i="12"/>
  <c r="C30" i="24"/>
  <c r="C32" i="10"/>
  <c r="C12" i="19"/>
  <c r="C52" i="22"/>
  <c r="C64" i="31"/>
  <c r="C83" i="17"/>
  <c r="C5" i="19"/>
  <c r="C6" i="17"/>
  <c r="C25" i="5"/>
  <c r="C6" i="10"/>
  <c r="C30" i="32"/>
  <c r="C24" i="24"/>
  <c r="C30" i="6"/>
  <c r="C63" i="25"/>
  <c r="C47" i="31"/>
  <c r="C59" i="32"/>
  <c r="C85" i="32"/>
  <c r="C32" i="33"/>
  <c r="C71" i="22"/>
  <c r="C63" i="36"/>
  <c r="C25" i="34"/>
  <c r="C10" i="33"/>
  <c r="C7" i="32"/>
  <c r="C52" i="25"/>
  <c r="C7" i="33"/>
  <c r="C23" i="32"/>
  <c r="C17" i="12"/>
  <c r="C7" i="31"/>
  <c r="C49" i="24"/>
  <c r="C69" i="22"/>
  <c r="C9" i="13"/>
  <c r="C30" i="10"/>
  <c r="C16" i="7"/>
  <c r="C10" i="20"/>
  <c r="C25" i="22"/>
  <c r="C24" i="9"/>
  <c r="C18" i="9"/>
  <c r="C8" i="25"/>
  <c r="C83" i="19"/>
  <c r="C42" i="25"/>
  <c r="C8" i="22"/>
  <c r="C59" i="31"/>
  <c r="C19" i="20"/>
  <c r="C39" i="6"/>
  <c r="C32" i="32"/>
  <c r="C14" i="5"/>
  <c r="C31" i="6"/>
  <c r="C30" i="13"/>
  <c r="C44" i="12"/>
  <c r="C10" i="10"/>
  <c r="C56" i="19"/>
  <c r="C68" i="31"/>
  <c r="C29" i="21"/>
  <c r="C43" i="31"/>
  <c r="C62" i="12"/>
  <c r="C6" i="35"/>
  <c r="C25" i="13"/>
  <c r="C14" i="8"/>
  <c r="C24" i="8"/>
  <c r="C15" i="13"/>
  <c r="C26" i="20"/>
  <c r="C31" i="8"/>
  <c r="C21" i="21"/>
  <c r="C20" i="17"/>
  <c r="C45" i="10"/>
  <c r="C10" i="12"/>
  <c r="C19" i="32"/>
  <c r="C68" i="24"/>
  <c r="C23" i="36"/>
  <c r="C13" i="19"/>
  <c r="C14" i="7"/>
  <c r="C67" i="13"/>
  <c r="C23" i="22"/>
  <c r="C27" i="25"/>
  <c r="C29" i="19"/>
  <c r="C69" i="31"/>
  <c r="C46" i="25"/>
  <c r="C62" i="19"/>
  <c r="C6" i="8"/>
  <c r="C10" i="8"/>
  <c r="C26" i="32"/>
  <c r="C59" i="8"/>
  <c r="C28" i="12"/>
  <c r="C38" i="7"/>
  <c r="C13" i="13"/>
  <c r="C32" i="31"/>
  <c r="C64" i="21"/>
  <c r="C6" i="34"/>
  <c r="C86" i="13"/>
  <c r="C64" i="8"/>
  <c r="C63" i="22"/>
  <c r="C10" i="34"/>
  <c r="C47" i="25"/>
  <c r="C31" i="9"/>
  <c r="C22" i="33"/>
  <c r="C26" i="13"/>
  <c r="C7" i="6"/>
  <c r="C11" i="7"/>
  <c r="C84" i="10"/>
  <c r="C40" i="20"/>
  <c r="C15" i="21"/>
  <c r="C21" i="31"/>
  <c r="C47" i="22"/>
  <c r="C72" i="31"/>
  <c r="C13" i="24"/>
  <c r="C9" i="9"/>
  <c r="C55" i="7"/>
  <c r="C10" i="17"/>
  <c r="C12" i="17"/>
  <c r="C61" i="20"/>
  <c r="C60" i="24"/>
  <c r="C7" i="5"/>
  <c r="C43" i="32"/>
  <c r="C28" i="17"/>
  <c r="C70" i="36"/>
  <c r="C28" i="10"/>
  <c r="C13" i="31"/>
  <c r="C17" i="33"/>
  <c r="C53" i="8"/>
  <c r="C24" i="13"/>
  <c r="C19" i="13"/>
  <c r="C56" i="24"/>
  <c r="C23" i="12"/>
  <c r="C22" i="25"/>
  <c r="C26" i="12"/>
  <c r="C10" i="6"/>
  <c r="C65" i="13"/>
  <c r="C15" i="24"/>
  <c r="C21" i="6"/>
  <c r="C30" i="5"/>
  <c r="C28" i="33"/>
  <c r="C27" i="22"/>
  <c r="C24" i="21"/>
  <c r="C42" i="5"/>
  <c r="C84" i="17"/>
  <c r="C10" i="31"/>
  <c r="C65" i="21"/>
  <c r="C28" i="24"/>
  <c r="C65" i="20"/>
  <c r="C23" i="24"/>
  <c r="C19" i="12"/>
  <c r="C8" i="13"/>
  <c r="C32" i="8"/>
  <c r="C27" i="19"/>
  <c r="C26" i="19"/>
  <c r="C15" i="34"/>
  <c r="C26" i="7"/>
  <c r="C14" i="13"/>
  <c r="C31" i="31"/>
  <c r="C84" i="13"/>
  <c r="C9" i="21"/>
  <c r="C38" i="25"/>
  <c r="C9" i="19"/>
  <c r="C81" i="17"/>
  <c r="C27" i="34"/>
  <c r="C27" i="10"/>
  <c r="C32" i="34"/>
  <c r="C28" i="9"/>
  <c r="C38" i="33"/>
  <c r="C20" i="19"/>
  <c r="C28" i="13"/>
  <c r="C23" i="17"/>
  <c r="C14" i="25"/>
  <c r="C49" i="20"/>
  <c r="C62" i="22"/>
  <c r="C37" i="8"/>
  <c r="C8" i="36"/>
  <c r="C10" i="9"/>
  <c r="C25" i="6"/>
  <c r="C17" i="7"/>
  <c r="C12" i="7"/>
  <c r="C11" i="19"/>
  <c r="C62" i="34"/>
  <c r="C45" i="22"/>
  <c r="C55" i="24"/>
  <c r="C15" i="8"/>
  <c r="C42" i="12"/>
  <c r="C25" i="12"/>
  <c r="C53" i="22"/>
  <c r="C35" i="33"/>
  <c r="C15" i="9"/>
  <c r="C20" i="33"/>
  <c r="C30" i="20"/>
  <c r="C13" i="34"/>
  <c r="C13" i="12"/>
  <c r="C23" i="31"/>
  <c r="C25" i="21"/>
  <c r="C84" i="24"/>
  <c r="C57" i="20"/>
  <c r="C24" i="5"/>
  <c r="C73" i="7"/>
  <c r="C8" i="9"/>
  <c r="C21" i="24"/>
  <c r="C46" i="22"/>
  <c r="C23" i="7"/>
  <c r="C27" i="8"/>
  <c r="C43" i="22"/>
  <c r="C26" i="24"/>
  <c r="C26" i="6"/>
  <c r="C9" i="32"/>
  <c r="C24" i="17"/>
  <c r="C12" i="32"/>
  <c r="C37" i="33"/>
  <c r="C48" i="17"/>
  <c r="C6" i="19"/>
  <c r="C86" i="36"/>
  <c r="C66" i="31"/>
  <c r="C11" i="5"/>
  <c r="C20" i="25"/>
  <c r="C19" i="17"/>
  <c r="C44" i="36"/>
  <c r="C30" i="17"/>
  <c r="C71" i="17"/>
  <c r="C61" i="33"/>
  <c r="C11" i="25"/>
  <c r="C86" i="22"/>
  <c r="C23" i="9"/>
  <c r="C32" i="17"/>
  <c r="C71" i="10"/>
  <c r="C13" i="22"/>
  <c r="C7" i="25"/>
  <c r="C67" i="12"/>
  <c r="C8" i="17"/>
  <c r="C18" i="10"/>
  <c r="C19" i="33"/>
  <c r="C86" i="12"/>
  <c r="C17" i="17"/>
  <c r="C14" i="31"/>
  <c r="C16" i="17"/>
  <c r="C18" i="7"/>
  <c r="C17" i="13"/>
  <c r="C61" i="36"/>
  <c r="C9" i="25"/>
  <c r="C21" i="12"/>
  <c r="C20" i="32"/>
  <c r="C6" i="12"/>
  <c r="C22" i="12"/>
  <c r="C30" i="12"/>
  <c r="C45" i="31"/>
  <c r="C48" i="21"/>
  <c r="C59" i="20"/>
  <c r="C33" i="24"/>
  <c r="C42" i="9"/>
  <c r="C14" i="9"/>
  <c r="C15" i="6"/>
  <c r="C32" i="25"/>
  <c r="C32" i="24"/>
  <c r="C13" i="9"/>
  <c r="C12" i="13"/>
  <c r="C29" i="24"/>
  <c r="C54" i="9"/>
  <c r="C41" i="21"/>
  <c r="C70" i="25"/>
  <c r="C40" i="22"/>
  <c r="C66" i="32"/>
  <c r="C21" i="13"/>
  <c r="C31" i="12"/>
  <c r="C9" i="24"/>
  <c r="C8" i="21"/>
  <c r="C8" i="6"/>
  <c r="C22" i="13"/>
  <c r="C84" i="19"/>
  <c r="C48" i="31"/>
  <c r="C83" i="20"/>
  <c r="C41" i="31"/>
  <c r="C73" i="31"/>
  <c r="C38" i="20"/>
  <c r="C33" i="10"/>
  <c r="C16" i="20"/>
  <c r="C25" i="25"/>
  <c r="C17" i="10"/>
  <c r="C12" i="33"/>
  <c r="C26" i="5"/>
  <c r="C62" i="17"/>
  <c r="C31" i="21"/>
  <c r="C55" i="19"/>
  <c r="C67" i="21"/>
  <c r="C85" i="5"/>
  <c r="C47" i="13"/>
  <c r="C35" i="35"/>
  <c r="C82" i="9"/>
  <c r="C22" i="9"/>
  <c r="C43" i="20"/>
  <c r="C17" i="22"/>
  <c r="C30" i="33"/>
  <c r="C86" i="31"/>
  <c r="C17" i="20"/>
  <c r="C58" i="9"/>
  <c r="C46" i="19"/>
  <c r="C25" i="24"/>
  <c r="C81" i="31"/>
  <c r="C16" i="9"/>
  <c r="C9" i="5"/>
  <c r="C85" i="24"/>
  <c r="C19" i="19"/>
  <c r="C12" i="8"/>
  <c r="C31" i="20"/>
  <c r="C60" i="32"/>
  <c r="C39" i="24"/>
  <c r="C66" i="25"/>
  <c r="C45" i="32"/>
  <c r="C5" i="10"/>
  <c r="C32" i="13"/>
  <c r="C29" i="32"/>
  <c r="C17" i="32"/>
  <c r="C19" i="9"/>
  <c r="C8" i="5"/>
  <c r="C30" i="22"/>
  <c r="C51" i="31"/>
  <c r="C44" i="5"/>
  <c r="C28" i="20"/>
  <c r="C25" i="32"/>
  <c r="C31" i="19"/>
  <c r="C38" i="32"/>
  <c r="C9" i="12"/>
  <c r="C59" i="10"/>
  <c r="C57" i="13"/>
  <c r="C40" i="25"/>
  <c r="C28" i="22"/>
  <c r="C73" i="20"/>
  <c r="C19" i="5"/>
  <c r="C12" i="34"/>
  <c r="C60" i="33"/>
  <c r="C15" i="20"/>
  <c r="C26" i="8"/>
  <c r="C18" i="32"/>
  <c r="C34" i="31"/>
  <c r="C10" i="22"/>
  <c r="C5" i="22"/>
  <c r="C58" i="33"/>
  <c r="C19" i="24"/>
  <c r="C16" i="13"/>
  <c r="C5" i="13"/>
  <c r="C58" i="25"/>
  <c r="C65" i="31"/>
  <c r="C22" i="31"/>
  <c r="C29" i="34"/>
  <c r="C9" i="6"/>
  <c r="C12" i="6"/>
  <c r="C8" i="33"/>
  <c r="C70" i="9"/>
  <c r="C32" i="9"/>
  <c r="C70" i="33"/>
  <c r="C14" i="17"/>
  <c r="C64" i="13"/>
  <c r="C56" i="17"/>
  <c r="C27" i="13"/>
  <c r="C68" i="32"/>
  <c r="C25" i="8"/>
  <c r="C8" i="12"/>
  <c r="C56" i="9"/>
  <c r="C68" i="20"/>
  <c r="C16" i="25"/>
  <c r="C11" i="24"/>
  <c r="C32" i="22"/>
  <c r="C36" i="25"/>
  <c r="C41" i="20"/>
  <c r="C49" i="21"/>
  <c r="C42" i="22"/>
  <c r="C7" i="12"/>
  <c r="C19" i="34"/>
  <c r="C29" i="22"/>
  <c r="C26" i="17"/>
  <c r="C46" i="20"/>
  <c r="C32" i="21"/>
  <c r="C8" i="24"/>
  <c r="C64" i="33"/>
  <c r="C21" i="32"/>
  <c r="C28" i="21"/>
  <c r="C40" i="31"/>
  <c r="C22" i="8"/>
  <c r="C57" i="33"/>
  <c r="C12" i="31"/>
  <c r="C12" i="20"/>
  <c r="C27" i="31"/>
  <c r="C58" i="24"/>
  <c r="C29" i="8"/>
  <c r="C40" i="10"/>
  <c r="C25" i="10"/>
  <c r="C45" i="17"/>
  <c r="C13" i="20"/>
  <c r="C36" i="19"/>
  <c r="C10" i="7"/>
  <c r="C31" i="7"/>
  <c r="C28" i="25"/>
  <c r="C16" i="8"/>
  <c r="C51" i="20"/>
  <c r="C30" i="8"/>
  <c r="C19" i="7"/>
  <c r="C69" i="21"/>
  <c r="C57" i="21"/>
  <c r="C83" i="31"/>
  <c r="C28" i="8"/>
  <c r="C14" i="19"/>
  <c r="C15" i="32"/>
  <c r="C85" i="22"/>
  <c r="C9" i="10"/>
  <c r="C81" i="10"/>
  <c r="C19" i="8"/>
  <c r="C18" i="17"/>
  <c r="C85" i="31"/>
  <c r="C37" i="25"/>
  <c r="C12" i="5"/>
  <c r="C86" i="32"/>
  <c r="C31" i="5"/>
  <c r="C7" i="13"/>
  <c r="C15" i="19"/>
  <c r="C19" i="31"/>
  <c r="C26" i="21"/>
  <c r="C61" i="25"/>
  <c r="C68" i="22"/>
  <c r="C85" i="8"/>
  <c r="C21" i="19"/>
  <c r="C13" i="17"/>
  <c r="C61" i="21"/>
  <c r="C24" i="31"/>
  <c r="C25" i="20"/>
  <c r="C22" i="6"/>
  <c r="C52" i="19"/>
  <c r="C18" i="20"/>
  <c r="C85" i="21"/>
  <c r="C10" i="32"/>
  <c r="C81" i="6"/>
  <c r="C18" i="13"/>
  <c r="C11" i="32"/>
  <c r="C50" i="34"/>
  <c r="C81" i="8"/>
  <c r="C11" i="31"/>
  <c r="C9" i="22"/>
  <c r="C71" i="9"/>
  <c r="C84" i="22"/>
  <c r="C27" i="5"/>
  <c r="C30" i="19"/>
  <c r="C55" i="21"/>
  <c r="C33" i="5"/>
  <c r="C51" i="33"/>
  <c r="C55" i="22"/>
  <c r="C52" i="20"/>
  <c r="C44" i="6"/>
  <c r="C85" i="17"/>
  <c r="C70" i="7"/>
  <c r="C47" i="7"/>
  <c r="C64" i="24"/>
  <c r="C65" i="19"/>
  <c r="C48" i="36"/>
  <c r="C11" i="37"/>
  <c r="C51" i="37"/>
  <c r="C86" i="37"/>
  <c r="C7" i="36"/>
  <c r="C82" i="35"/>
  <c r="C61" i="31"/>
  <c r="C34" i="12"/>
  <c r="C71" i="13"/>
  <c r="C70" i="17"/>
  <c r="C60" i="5"/>
  <c r="C85" i="34"/>
  <c r="C36" i="32"/>
  <c r="C83" i="6"/>
  <c r="C39" i="25"/>
  <c r="C64" i="37"/>
  <c r="C59" i="13"/>
  <c r="C32" i="35"/>
  <c r="C37" i="10"/>
  <c r="C72" i="24"/>
  <c r="C60" i="8"/>
  <c r="C55" i="33"/>
  <c r="C35" i="17"/>
  <c r="C43" i="8"/>
  <c r="C66" i="13"/>
  <c r="C53" i="21"/>
  <c r="C39" i="33"/>
  <c r="C53" i="17"/>
  <c r="C80" i="13"/>
  <c r="C66" i="7"/>
  <c r="C59" i="12"/>
  <c r="C64" i="7"/>
  <c r="C43" i="24"/>
  <c r="C68" i="9"/>
  <c r="C64" i="34"/>
  <c r="C71" i="7"/>
  <c r="C70" i="37"/>
  <c r="C5" i="35"/>
  <c r="C66" i="5"/>
  <c r="C57" i="19"/>
  <c r="C84" i="8"/>
  <c r="C41" i="34"/>
  <c r="C46" i="17"/>
  <c r="C40" i="32"/>
  <c r="C43" i="17"/>
  <c r="C58" i="8"/>
  <c r="C33" i="6"/>
  <c r="C37" i="36"/>
  <c r="C16" i="37"/>
  <c r="C8" i="32"/>
  <c r="C58" i="36"/>
  <c r="C12" i="9"/>
  <c r="C52" i="8"/>
  <c r="C55" i="10"/>
  <c r="C49" i="17"/>
  <c r="C58" i="32"/>
  <c r="C82" i="5"/>
  <c r="C58" i="17"/>
  <c r="C55" i="34"/>
  <c r="C64" i="6"/>
  <c r="C19" i="25"/>
  <c r="C18" i="38"/>
  <c r="C59" i="38"/>
  <c r="C62" i="25"/>
  <c r="C35" i="32"/>
  <c r="C52" i="5"/>
  <c r="C86" i="6"/>
  <c r="C47" i="19"/>
  <c r="C34" i="20"/>
  <c r="C33" i="33"/>
  <c r="C45" i="8"/>
  <c r="C54" i="8"/>
  <c r="C57" i="12"/>
  <c r="C34" i="36"/>
  <c r="C52" i="37"/>
  <c r="C38" i="8"/>
  <c r="C33" i="35"/>
  <c r="C15" i="17"/>
  <c r="C35" i="8"/>
  <c r="C38" i="9"/>
  <c r="C81" i="12"/>
  <c r="C85" i="19"/>
  <c r="C42" i="21"/>
  <c r="C81" i="32"/>
  <c r="C57" i="10"/>
  <c r="C36" i="7"/>
  <c r="C62" i="20"/>
  <c r="C43" i="9"/>
  <c r="C46" i="24"/>
  <c r="C49" i="13"/>
  <c r="C50" i="19"/>
  <c r="C86" i="24"/>
  <c r="C73" i="17"/>
  <c r="C84" i="9"/>
  <c r="C41" i="17"/>
  <c r="C53" i="9"/>
  <c r="C65" i="33"/>
  <c r="C39" i="36"/>
  <c r="C22" i="37"/>
  <c r="C50" i="7"/>
  <c r="C48" i="35"/>
  <c r="C29" i="9"/>
  <c r="C41" i="5"/>
  <c r="C44" i="13"/>
  <c r="C59" i="9"/>
  <c r="C84" i="33"/>
  <c r="C83" i="7"/>
  <c r="C60" i="34"/>
  <c r="C86" i="20"/>
  <c r="C52" i="6"/>
  <c r="C73" i="32"/>
  <c r="C54" i="37"/>
  <c r="C14" i="36"/>
  <c r="C66" i="10"/>
  <c r="C5" i="8"/>
  <c r="C44" i="35"/>
  <c r="C50" i="38"/>
  <c r="C34" i="9"/>
  <c r="C57" i="25"/>
  <c r="C34" i="33"/>
  <c r="C48" i="9"/>
  <c r="C68" i="13"/>
  <c r="C61" i="12"/>
  <c r="C34" i="6"/>
  <c r="C85" i="36"/>
  <c r="C61" i="35"/>
  <c r="C69" i="7"/>
  <c r="C86" i="8"/>
  <c r="C54" i="10"/>
  <c r="C51" i="10"/>
  <c r="C86" i="17"/>
  <c r="C54" i="13"/>
  <c r="C54" i="7"/>
  <c r="C49" i="7"/>
  <c r="C40" i="33"/>
  <c r="C10" i="38"/>
  <c r="C20" i="35"/>
  <c r="C66" i="24"/>
  <c r="C49" i="36"/>
  <c r="C86" i="38"/>
  <c r="C44" i="17"/>
  <c r="C69" i="5"/>
  <c r="C40" i="24"/>
  <c r="C81" i="9"/>
  <c r="C72" i="6"/>
  <c r="C72" i="5"/>
  <c r="C51" i="12"/>
  <c r="C72" i="22"/>
  <c r="C59" i="7"/>
  <c r="C73" i="5"/>
  <c r="C62" i="5"/>
  <c r="C51" i="7"/>
  <c r="C64" i="32"/>
  <c r="C49" i="8"/>
  <c r="C45" i="25"/>
  <c r="C36" i="21"/>
  <c r="C35" i="19"/>
  <c r="C35" i="5"/>
  <c r="C49" i="10"/>
  <c r="C30" i="37"/>
  <c r="C81" i="35"/>
  <c r="C83" i="10"/>
  <c r="C38" i="34"/>
  <c r="C71" i="36"/>
  <c r="C56" i="38"/>
  <c r="C41" i="10"/>
  <c r="C59" i="21"/>
  <c r="C50" i="10"/>
  <c r="C73" i="22"/>
  <c r="C43" i="12"/>
  <c r="C68" i="6"/>
  <c r="C37" i="12"/>
  <c r="C53" i="34"/>
  <c r="C39" i="31"/>
  <c r="C72" i="17"/>
  <c r="C48" i="7"/>
  <c r="C26" i="37"/>
  <c r="C83" i="5"/>
  <c r="C18" i="36"/>
  <c r="C42" i="10"/>
  <c r="C66" i="6"/>
  <c r="C72" i="10"/>
  <c r="C84" i="6"/>
  <c r="C54" i="33"/>
  <c r="C63" i="17"/>
  <c r="C71" i="12"/>
  <c r="C44" i="8"/>
  <c r="C61" i="5"/>
  <c r="C83" i="24"/>
  <c r="C47" i="37"/>
  <c r="C48" i="12"/>
  <c r="C50" i="21"/>
  <c r="C66" i="22"/>
  <c r="C82" i="12"/>
  <c r="C82" i="13"/>
  <c r="C70" i="10"/>
  <c r="C34" i="32"/>
  <c r="C73" i="12"/>
  <c r="C55" i="5"/>
  <c r="C45" i="7"/>
  <c r="C60" i="21"/>
  <c r="C82" i="25"/>
  <c r="C64" i="20"/>
  <c r="C32" i="37"/>
  <c r="C32" i="20"/>
  <c r="C8" i="38"/>
  <c r="C50" i="8"/>
  <c r="C72" i="34"/>
  <c r="C41" i="6"/>
  <c r="C71" i="8"/>
  <c r="C83" i="22"/>
  <c r="C64" i="9"/>
  <c r="C53" i="31"/>
  <c r="C33" i="20"/>
  <c r="C86" i="34"/>
  <c r="C85" i="9"/>
  <c r="C38" i="5"/>
  <c r="C68" i="35"/>
  <c r="C65" i="38"/>
  <c r="C31" i="34"/>
  <c r="C53" i="33"/>
  <c r="C73" i="38"/>
  <c r="C60" i="6"/>
  <c r="C72" i="32"/>
  <c r="C62" i="35"/>
  <c r="C56" i="8"/>
  <c r="C63" i="21"/>
  <c r="C54" i="24"/>
  <c r="C51" i="6"/>
  <c r="C67" i="8"/>
  <c r="C69" i="9"/>
  <c r="C72" i="19"/>
  <c r="C63" i="19"/>
  <c r="C44" i="31"/>
  <c r="C81" i="19"/>
  <c r="C57" i="34"/>
  <c r="C70" i="32"/>
  <c r="C70" i="38"/>
  <c r="C71" i="38"/>
  <c r="C52" i="34"/>
  <c r="C60" i="17"/>
  <c r="C73" i="9"/>
  <c r="C41" i="24"/>
  <c r="C70" i="12"/>
  <c r="C56" i="13"/>
  <c r="C38" i="21"/>
  <c r="C53" i="32"/>
  <c r="C36" i="13"/>
  <c r="C84" i="12"/>
  <c r="C67" i="10"/>
  <c r="C46" i="7"/>
  <c r="C53" i="35"/>
  <c r="C41" i="35"/>
  <c r="C17" i="38"/>
  <c r="C20" i="20"/>
  <c r="C63" i="38"/>
  <c r="C25" i="38"/>
  <c r="C47" i="24"/>
  <c r="C56" i="10"/>
  <c r="C68" i="10"/>
  <c r="C52" i="9"/>
  <c r="C51" i="13"/>
  <c r="C45" i="24"/>
  <c r="C70" i="6"/>
  <c r="C46" i="10"/>
  <c r="C54" i="19"/>
  <c r="C25" i="36"/>
  <c r="C58" i="37"/>
  <c r="C56" i="32"/>
  <c r="C47" i="20"/>
  <c r="C61" i="32"/>
  <c r="C44" i="33"/>
  <c r="C66" i="34"/>
  <c r="C42" i="31"/>
  <c r="C65" i="7"/>
  <c r="C72" i="7"/>
  <c r="C73" i="36"/>
  <c r="C63" i="34"/>
  <c r="C53" i="38"/>
  <c r="C52" i="32"/>
  <c r="C21" i="25"/>
  <c r="C61" i="38"/>
  <c r="C67" i="32"/>
  <c r="C53" i="12"/>
  <c r="C63" i="33"/>
  <c r="C61" i="19"/>
  <c r="C81" i="33"/>
  <c r="C49" i="33"/>
  <c r="C40" i="17"/>
  <c r="C67" i="33"/>
  <c r="C69" i="20"/>
  <c r="C60" i="9"/>
  <c r="C42" i="6"/>
  <c r="C42" i="34"/>
  <c r="C47" i="8"/>
  <c r="C58" i="10"/>
  <c r="C45" i="34"/>
  <c r="C63" i="8"/>
  <c r="C51" i="32"/>
  <c r="C60" i="37"/>
  <c r="C59" i="37"/>
  <c r="C13" i="35"/>
  <c r="C51" i="38"/>
  <c r="C49" i="37"/>
  <c r="C15" i="35"/>
  <c r="C52" i="13"/>
  <c r="C55" i="6"/>
  <c r="C71" i="31"/>
  <c r="C53" i="6"/>
  <c r="C45" i="19"/>
  <c r="C57" i="32"/>
  <c r="C35" i="22"/>
  <c r="C55" i="17"/>
  <c r="C41" i="25"/>
  <c r="C58" i="21"/>
  <c r="C5" i="37"/>
  <c r="C45" i="37"/>
  <c r="C80" i="37"/>
  <c r="C22" i="36"/>
  <c r="C36" i="5"/>
  <c r="C42" i="7"/>
  <c r="C40" i="7"/>
  <c r="C53" i="19"/>
  <c r="C45" i="20"/>
  <c r="C57" i="5"/>
  <c r="C54" i="6"/>
  <c r="C35" i="24"/>
  <c r="C38" i="6"/>
  <c r="C18" i="37"/>
  <c r="C24" i="12"/>
  <c r="C39" i="5"/>
  <c r="C73" i="34"/>
  <c r="C85" i="10"/>
  <c r="C49" i="25"/>
  <c r="C35" i="13"/>
  <c r="C83" i="13"/>
  <c r="C36" i="9"/>
  <c r="C35" i="36"/>
  <c r="C41" i="37"/>
  <c r="C81" i="37"/>
  <c r="C33" i="38"/>
  <c r="C31" i="37"/>
  <c r="C67" i="35"/>
  <c r="C35" i="21"/>
  <c r="C69" i="19"/>
  <c r="C71" i="35"/>
  <c r="C62" i="9"/>
  <c r="C84" i="20"/>
  <c r="C85" i="20"/>
  <c r="C39" i="34"/>
  <c r="C47" i="12"/>
  <c r="C84" i="34"/>
  <c r="C71" i="5"/>
  <c r="C82" i="34"/>
  <c r="C65" i="8"/>
  <c r="C37" i="7"/>
  <c r="C49" i="9"/>
  <c r="C68" i="12"/>
  <c r="C59" i="19"/>
  <c r="C50" i="36"/>
  <c r="C86" i="5"/>
  <c r="C42" i="37"/>
  <c r="C62" i="37"/>
  <c r="C38" i="38"/>
  <c r="C58" i="5"/>
  <c r="C82" i="6"/>
  <c r="C86" i="7"/>
  <c r="C36" i="33"/>
  <c r="C60" i="25"/>
  <c r="C70" i="34"/>
  <c r="C52" i="33"/>
  <c r="C42" i="20"/>
  <c r="C80" i="33"/>
  <c r="C69" i="12"/>
  <c r="C26" i="38"/>
  <c r="C66" i="17"/>
  <c r="C50" i="13"/>
  <c r="C50" i="32"/>
  <c r="C71" i="20"/>
  <c r="C86" i="35"/>
  <c r="C21" i="37"/>
  <c r="C17" i="6"/>
  <c r="C29" i="35"/>
  <c r="C38" i="10"/>
  <c r="C26" i="33"/>
  <c r="C19" i="37"/>
  <c r="C33" i="22"/>
  <c r="C73" i="24"/>
  <c r="C67" i="24"/>
  <c r="C46" i="33"/>
  <c r="C33" i="36"/>
  <c r="C22" i="35"/>
  <c r="C53" i="25"/>
  <c r="C21" i="36"/>
  <c r="C45" i="33"/>
  <c r="C80" i="17"/>
  <c r="C25" i="37"/>
  <c r="C8" i="37"/>
  <c r="C84" i="37"/>
  <c r="C54" i="34"/>
  <c r="C81" i="36"/>
  <c r="C38" i="24"/>
  <c r="C60" i="19"/>
  <c r="C64" i="35"/>
  <c r="C46" i="8"/>
  <c r="C85" i="38"/>
  <c r="C37" i="31"/>
  <c r="C61" i="13"/>
  <c r="C63" i="32"/>
  <c r="C33" i="7"/>
  <c r="C28" i="37"/>
  <c r="C34" i="7"/>
  <c r="C48" i="24"/>
  <c r="C56" i="34"/>
  <c r="C43" i="6"/>
  <c r="C47" i="17"/>
  <c r="C10" i="36"/>
  <c r="C63" i="37"/>
  <c r="C18" i="34"/>
  <c r="C70" i="35"/>
  <c r="C38" i="12"/>
  <c r="C50" i="6"/>
  <c r="C80" i="7"/>
  <c r="C60" i="22"/>
  <c r="C6" i="38"/>
  <c r="C57" i="37"/>
  <c r="C41" i="8"/>
  <c r="C41" i="13"/>
  <c r="C38" i="36"/>
  <c r="C10" i="35"/>
  <c r="C36" i="8"/>
  <c r="C83" i="37"/>
  <c r="C20" i="36"/>
  <c r="C51" i="9"/>
  <c r="C62" i="24"/>
  <c r="C17" i="8"/>
  <c r="C63" i="9"/>
  <c r="C41" i="7"/>
  <c r="C53" i="36"/>
  <c r="C81" i="7"/>
  <c r="C56" i="35"/>
  <c r="C14" i="24"/>
  <c r="C34" i="19"/>
  <c r="C64" i="25"/>
  <c r="C73" i="33"/>
  <c r="C44" i="32"/>
  <c r="C40" i="21"/>
  <c r="C56" i="22"/>
  <c r="C51" i="25"/>
  <c r="C85" i="6"/>
  <c r="C82" i="24"/>
  <c r="C45" i="13"/>
  <c r="C73" i="6"/>
  <c r="C55" i="8"/>
  <c r="C46" i="36"/>
  <c r="C14" i="37"/>
  <c r="C6" i="36"/>
  <c r="C56" i="25"/>
  <c r="C69" i="24"/>
  <c r="C51" i="19"/>
  <c r="C41" i="19"/>
  <c r="C84" i="5"/>
  <c r="C83" i="25"/>
  <c r="C62" i="21"/>
  <c r="C60" i="12"/>
  <c r="C39" i="17"/>
  <c r="C39" i="7"/>
  <c r="C19" i="36"/>
  <c r="C67" i="38"/>
  <c r="C47" i="33"/>
  <c r="C84" i="7"/>
  <c r="C45" i="12"/>
  <c r="C59" i="24"/>
  <c r="C66" i="37"/>
  <c r="C34" i="13"/>
  <c r="C55" i="37"/>
  <c r="C55" i="13"/>
  <c r="C69" i="36"/>
  <c r="C66" i="36"/>
  <c r="C39" i="21"/>
  <c r="C48" i="20"/>
  <c r="C56" i="12"/>
  <c r="C58" i="34"/>
  <c r="C80" i="25"/>
  <c r="C32" i="36"/>
  <c r="C15" i="37"/>
  <c r="C61" i="9"/>
  <c r="C52" i="35"/>
  <c r="C52" i="12"/>
  <c r="C42" i="33"/>
  <c r="C80" i="36"/>
  <c r="C12" i="36"/>
  <c r="C63" i="35"/>
  <c r="C43" i="10"/>
  <c r="C83" i="12"/>
  <c r="C48" i="37"/>
  <c r="C47" i="5"/>
  <c r="C15" i="5"/>
  <c r="C69" i="37"/>
  <c r="C55" i="25"/>
  <c r="C56" i="20"/>
  <c r="C72" i="8"/>
  <c r="C62" i="8"/>
  <c r="C69" i="25"/>
  <c r="C59" i="17"/>
  <c r="C29" i="38"/>
  <c r="C65" i="17"/>
  <c r="C70" i="13"/>
  <c r="C51" i="22"/>
  <c r="C56" i="21"/>
  <c r="C46" i="38"/>
  <c r="C32" i="6"/>
  <c r="C85" i="37"/>
  <c r="C73" i="21"/>
  <c r="C45" i="6"/>
  <c r="C55" i="20"/>
  <c r="C63" i="6"/>
  <c r="C30" i="36"/>
  <c r="C23" i="6"/>
  <c r="C44" i="38"/>
  <c r="C50" i="20"/>
  <c r="C35" i="10"/>
  <c r="C63" i="24"/>
  <c r="C61" i="34"/>
  <c r="C21" i="33"/>
  <c r="C61" i="24"/>
  <c r="C24" i="37"/>
  <c r="C41" i="32"/>
  <c r="C65" i="37"/>
  <c r="C85" i="13"/>
  <c r="C56" i="7"/>
  <c r="C48" i="10"/>
  <c r="C40" i="12"/>
  <c r="C34" i="17"/>
  <c r="C67" i="34"/>
  <c r="C36" i="38"/>
  <c r="C84" i="36"/>
  <c r="C44" i="7"/>
  <c r="C42" i="35"/>
  <c r="C69" i="34"/>
  <c r="C40" i="38"/>
  <c r="C55" i="32"/>
  <c r="C46" i="6"/>
  <c r="C56" i="36"/>
  <c r="C62" i="32"/>
  <c r="C71" i="32"/>
  <c r="C62" i="7"/>
  <c r="C37" i="19"/>
  <c r="C42" i="24"/>
  <c r="C40" i="35"/>
  <c r="C69" i="8"/>
  <c r="C13" i="38"/>
  <c r="C69" i="10"/>
  <c r="C35" i="12"/>
  <c r="C65" i="25"/>
  <c r="C37" i="32"/>
  <c r="C43" i="5"/>
  <c r="C46" i="13"/>
  <c r="C48" i="6"/>
  <c r="C69" i="32"/>
  <c r="C34" i="38"/>
  <c r="C27" i="36"/>
  <c r="C11" i="36"/>
  <c r="C44" i="10"/>
  <c r="C40" i="6"/>
  <c r="C51" i="17"/>
  <c r="C65" i="34"/>
  <c r="C44" i="37"/>
  <c r="C70" i="5"/>
  <c r="C34" i="8"/>
  <c r="C44" i="34"/>
  <c r="C40" i="8"/>
  <c r="C54" i="17"/>
  <c r="C70" i="24"/>
  <c r="C46" i="12"/>
  <c r="C81" i="13"/>
  <c r="C71" i="33"/>
  <c r="C65" i="32"/>
  <c r="C12" i="38"/>
  <c r="C35" i="25"/>
  <c r="C37" i="37"/>
  <c r="C72" i="12"/>
  <c r="C67" i="17"/>
  <c r="C68" i="19"/>
  <c r="C48" i="38"/>
  <c r="C64" i="36"/>
  <c r="C12" i="37"/>
  <c r="C22" i="21"/>
  <c r="C44" i="9"/>
  <c r="C11" i="35"/>
  <c r="C34" i="5"/>
  <c r="C30" i="35"/>
  <c r="C37" i="6"/>
  <c r="C49" i="19"/>
  <c r="C86" i="19"/>
  <c r="C21" i="38"/>
  <c r="C65" i="9"/>
  <c r="C57" i="22"/>
  <c r="C38" i="19"/>
  <c r="C69" i="35"/>
  <c r="C25" i="35"/>
  <c r="C13" i="5"/>
  <c r="C13" i="37"/>
  <c r="C14" i="12"/>
  <c r="C64" i="17"/>
  <c r="C49" i="22"/>
  <c r="C64" i="22"/>
  <c r="C83" i="35"/>
  <c r="C16" i="36"/>
  <c r="C82" i="38"/>
  <c r="C67" i="36"/>
  <c r="C26" i="35"/>
  <c r="C83" i="8"/>
  <c r="C84" i="32"/>
  <c r="C18" i="35"/>
  <c r="C50" i="9"/>
  <c r="C14" i="34"/>
  <c r="C48" i="32"/>
  <c r="C40" i="9"/>
  <c r="C38" i="22"/>
  <c r="C9" i="37"/>
  <c r="C62" i="36"/>
  <c r="C60" i="7"/>
  <c r="C39" i="19"/>
  <c r="C51" i="24"/>
  <c r="C11" i="38"/>
  <c r="C68" i="17"/>
  <c r="C37" i="5"/>
  <c r="C40" i="36"/>
  <c r="C53" i="37"/>
  <c r="C37" i="9"/>
  <c r="C68" i="21"/>
  <c r="C73" i="35"/>
  <c r="C59" i="22"/>
  <c r="C72" i="9"/>
  <c r="C47" i="10"/>
  <c r="C35" i="34"/>
  <c r="C57" i="7"/>
  <c r="C83" i="36"/>
  <c r="C68" i="37"/>
  <c r="C68" i="36"/>
  <c r="C55" i="12"/>
  <c r="C65" i="22"/>
  <c r="C39" i="13"/>
  <c r="C50" i="22"/>
  <c r="C81" i="34"/>
  <c r="C43" i="33"/>
  <c r="C81" i="25"/>
  <c r="C36" i="37"/>
  <c r="C9" i="36"/>
  <c r="C38" i="35"/>
  <c r="C39" i="35"/>
  <c r="C33" i="19"/>
  <c r="C80" i="10"/>
  <c r="C46" i="21"/>
  <c r="C35" i="37"/>
  <c r="C63" i="12"/>
  <c r="C22" i="38"/>
  <c r="C44" i="20"/>
  <c r="C43" i="38"/>
  <c r="C7" i="37"/>
  <c r="C67" i="9"/>
  <c r="C82" i="22"/>
  <c r="C54" i="32"/>
  <c r="C36" i="12"/>
  <c r="C44" i="22"/>
  <c r="C31" i="35"/>
  <c r="C38" i="37"/>
  <c r="C49" i="5"/>
  <c r="C28" i="6"/>
  <c r="C59" i="25"/>
  <c r="C43" i="25"/>
  <c r="C34" i="37"/>
  <c r="C37" i="13"/>
  <c r="C71" i="37"/>
  <c r="C27" i="35"/>
  <c r="C81" i="24"/>
  <c r="C81" i="38"/>
  <c r="C45" i="36"/>
  <c r="C24" i="38"/>
  <c r="C42" i="38"/>
  <c r="C72" i="37"/>
  <c r="C34" i="24"/>
  <c r="C71" i="25"/>
  <c r="C16" i="38"/>
  <c r="C36" i="6"/>
  <c r="C59" i="34"/>
  <c r="C51" i="34"/>
  <c r="C31" i="38"/>
  <c r="C54" i="21"/>
  <c r="C12" i="35"/>
  <c r="C54" i="35"/>
  <c r="C23" i="38"/>
  <c r="C52" i="10"/>
  <c r="C7" i="35"/>
  <c r="C66" i="9"/>
  <c r="C50" i="5"/>
  <c r="C28" i="36"/>
  <c r="C46" i="5"/>
  <c r="C61" i="17"/>
  <c r="C41" i="12"/>
  <c r="C39" i="10"/>
  <c r="C30" i="38"/>
  <c r="C55" i="9"/>
  <c r="C58" i="35"/>
  <c r="C42" i="17"/>
  <c r="C33" i="13"/>
  <c r="C37" i="24"/>
  <c r="C82" i="20"/>
  <c r="C62" i="10"/>
  <c r="C72" i="13"/>
  <c r="C86" i="33"/>
  <c r="C37" i="22"/>
  <c r="C42" i="8"/>
  <c r="C27" i="37"/>
  <c r="C70" i="21"/>
  <c r="C24" i="36"/>
  <c r="C59" i="6"/>
  <c r="C81" i="22"/>
  <c r="C39" i="20"/>
  <c r="C46" i="37"/>
  <c r="C57" i="38"/>
  <c r="C20" i="38"/>
  <c r="C31" i="36"/>
  <c r="C51" i="36"/>
  <c r="C6" i="6"/>
  <c r="C69" i="6"/>
  <c r="C67" i="37"/>
  <c r="C37" i="17"/>
  <c r="C36" i="34"/>
  <c r="C35" i="7"/>
  <c r="C43" i="7"/>
  <c r="C29" i="37"/>
  <c r="C24" i="10"/>
  <c r="C80" i="38"/>
  <c r="C58" i="38"/>
  <c r="C52" i="7"/>
  <c r="C63" i="5"/>
  <c r="C84" i="21"/>
  <c r="C37" i="38"/>
  <c r="C15" i="36"/>
  <c r="C67" i="6"/>
  <c r="C44" i="21"/>
  <c r="C9" i="7"/>
  <c r="C50" i="24"/>
  <c r="C82" i="37"/>
  <c r="C35" i="6"/>
  <c r="C37" i="34"/>
  <c r="C41" i="36"/>
  <c r="C33" i="12"/>
  <c r="C56" i="37"/>
  <c r="C71" i="19"/>
  <c r="C67" i="5"/>
  <c r="C33" i="25"/>
  <c r="C68" i="7"/>
  <c r="C5" i="25"/>
  <c r="C56" i="6"/>
  <c r="C62" i="38"/>
  <c r="C65" i="35"/>
  <c r="C33" i="32"/>
  <c r="C63" i="10"/>
  <c r="C82" i="33"/>
  <c r="C64" i="5"/>
  <c r="C84" i="38"/>
  <c r="C50" i="35"/>
  <c r="C36" i="35"/>
  <c r="C80" i="9"/>
  <c r="C33" i="9"/>
  <c r="C67" i="19"/>
  <c r="C37" i="20"/>
  <c r="C85" i="12"/>
  <c r="C33" i="37"/>
  <c r="C52" i="17"/>
  <c r="C71" i="21"/>
  <c r="C48" i="33"/>
  <c r="C54" i="36"/>
  <c r="C68" i="8"/>
  <c r="C66" i="35"/>
  <c r="C73" i="37"/>
  <c r="C34" i="35"/>
  <c r="C50" i="25"/>
  <c r="C83" i="21"/>
  <c r="C57" i="8"/>
  <c r="C52" i="36"/>
  <c r="C47" i="9"/>
  <c r="C83" i="32"/>
  <c r="C65" i="10"/>
  <c r="C45" i="38"/>
  <c r="C49" i="32"/>
  <c r="C9" i="35"/>
  <c r="C69" i="33"/>
  <c r="C68" i="33"/>
  <c r="C49" i="35"/>
  <c r="C81" i="5"/>
  <c r="C70" i="19"/>
  <c r="C72" i="20"/>
  <c r="C34" i="10"/>
  <c r="C73" i="10"/>
  <c r="C66" i="12"/>
  <c r="C80" i="34"/>
  <c r="C61" i="7"/>
  <c r="C80" i="5"/>
  <c r="C64" i="10"/>
  <c r="C57" i="36"/>
  <c r="C39" i="12"/>
  <c r="C61" i="37"/>
  <c r="C57" i="35"/>
  <c r="C82" i="17"/>
  <c r="C33" i="8"/>
  <c r="C66" i="38"/>
  <c r="C61" i="10"/>
  <c r="C13" i="36"/>
  <c r="C55" i="38"/>
  <c r="C18" i="21"/>
  <c r="C23" i="37"/>
  <c r="C51" i="35"/>
  <c r="C59" i="5"/>
  <c r="C17" i="36"/>
  <c r="C53" i="7"/>
  <c r="C66" i="20"/>
  <c r="C48" i="25"/>
  <c r="C40" i="37"/>
  <c r="C39" i="38"/>
  <c r="C14" i="38"/>
  <c r="C21" i="35"/>
  <c r="C45" i="35"/>
  <c r="C43" i="19"/>
  <c r="C20" i="37"/>
  <c r="C64" i="38"/>
  <c r="C47" i="32"/>
  <c r="C57" i="9"/>
  <c r="C33" i="34"/>
  <c r="C80" i="20"/>
  <c r="C84" i="35"/>
  <c r="C68" i="38"/>
  <c r="C72" i="25"/>
  <c r="C39" i="37"/>
  <c r="C33" i="17"/>
  <c r="C52" i="21"/>
  <c r="C66" i="19"/>
  <c r="C51" i="21"/>
  <c r="C60" i="36"/>
  <c r="C7" i="38"/>
  <c r="C32" i="38"/>
  <c r="C47" i="21"/>
  <c r="C40" i="19"/>
  <c r="C72" i="21"/>
  <c r="C8" i="35"/>
  <c r="C15" i="38"/>
  <c r="C59" i="35"/>
  <c r="C14" i="35"/>
  <c r="C67" i="25"/>
  <c r="C36" i="17"/>
  <c r="C71" i="6"/>
  <c r="C80" i="24"/>
  <c r="C54" i="22"/>
  <c r="C9" i="38"/>
  <c r="C53" i="10"/>
  <c r="C29" i="36"/>
  <c r="C48" i="34"/>
  <c r="C16" i="34"/>
  <c r="C71" i="34"/>
  <c r="C82" i="10"/>
  <c r="C63" i="13"/>
  <c r="C67" i="7"/>
  <c r="C19" i="35"/>
  <c r="C85" i="33"/>
  <c r="C41" i="38"/>
  <c r="C20" i="34"/>
  <c r="C37" i="35"/>
  <c r="C83" i="34"/>
  <c r="C50" i="17"/>
  <c r="C85" i="35"/>
  <c r="C40" i="13"/>
  <c r="C45" i="5"/>
  <c r="C69" i="38"/>
  <c r="C39" i="9"/>
  <c r="C43" i="37"/>
  <c r="C53" i="20"/>
  <c r="C10" i="37"/>
  <c r="C53" i="13"/>
  <c r="C48" i="5"/>
  <c r="C57" i="17"/>
  <c r="C64" i="19"/>
  <c r="C55" i="36"/>
  <c r="C5" i="38"/>
  <c r="C65" i="6"/>
  <c r="C63" i="20"/>
  <c r="C85" i="25"/>
  <c r="C44" i="19"/>
  <c r="C43" i="34"/>
  <c r="C82" i="32"/>
  <c r="C86" i="9"/>
  <c r="C84" i="25"/>
  <c r="C51" i="8"/>
  <c r="C52" i="38"/>
  <c r="C50" i="37"/>
  <c r="C51" i="5"/>
  <c r="C48" i="19"/>
  <c r="C66" i="8"/>
  <c r="C36" i="10"/>
  <c r="C82" i="36"/>
  <c r="C47" i="38"/>
  <c r="C46" i="35"/>
  <c r="C5" i="36"/>
  <c r="C16" i="35"/>
  <c r="C35" i="38"/>
  <c r="C6" i="21"/>
  <c r="C48" i="22"/>
  <c r="C60" i="38"/>
  <c r="C72" i="35"/>
  <c r="C67" i="20"/>
  <c r="C72" i="33"/>
  <c r="C82" i="8"/>
  <c r="C58" i="13"/>
  <c r="C17" i="35"/>
  <c r="C49" i="38"/>
  <c r="C73" i="13"/>
  <c r="C50" i="33"/>
  <c r="C27" i="38"/>
  <c r="C17" i="37"/>
  <c r="C36" i="36"/>
  <c r="C80" i="8"/>
  <c r="C72" i="36"/>
  <c r="C54" i="5"/>
  <c r="C42" i="36"/>
  <c r="C19" i="6"/>
  <c r="C43" i="35"/>
  <c r="C58" i="6"/>
  <c r="C66" i="33"/>
  <c r="C38" i="17"/>
  <c r="C80" i="22"/>
  <c r="C68" i="34"/>
  <c r="C59" i="36"/>
  <c r="C24" i="35"/>
  <c r="C36" i="20"/>
  <c r="C63" i="7"/>
  <c r="C50" i="31"/>
  <c r="C28" i="35"/>
  <c r="C5" i="7"/>
  <c r="C47" i="36"/>
  <c r="C19" i="38"/>
  <c r="C23" i="35"/>
  <c r="C61" i="22"/>
  <c r="C50" i="12"/>
  <c r="C58" i="7"/>
  <c r="C65" i="36"/>
  <c r="C68" i="5"/>
  <c r="C83" i="38"/>
  <c r="C41" i="9"/>
  <c r="C62" i="6"/>
  <c r="C38" i="13"/>
  <c r="C80" i="35"/>
  <c r="C34" i="21"/>
  <c r="C69" i="17"/>
  <c r="C58" i="20"/>
  <c r="C55" i="35"/>
  <c r="C28" i="38"/>
  <c r="C53" i="24"/>
  <c r="C64" i="12"/>
  <c r="C81" i="21"/>
  <c r="C41" i="33"/>
  <c r="C72" i="38"/>
  <c r="E55" i="21" l="1"/>
  <c r="E30" i="19"/>
  <c r="E27" i="5"/>
  <c r="E84" i="22"/>
  <c r="E71" i="9"/>
  <c r="E9" i="22"/>
  <c r="E11" i="31"/>
  <c r="E81" i="8"/>
  <c r="E50" i="34"/>
  <c r="E11" i="32"/>
  <c r="E18" i="13"/>
  <c r="E81" i="6"/>
  <c r="E10" i="32"/>
  <c r="E85" i="21"/>
  <c r="E18" i="20"/>
  <c r="E52" i="19"/>
  <c r="E22" i="6"/>
  <c r="E25" i="20"/>
  <c r="E24" i="31"/>
  <c r="E61" i="21"/>
  <c r="E13" i="17"/>
  <c r="E21" i="19"/>
  <c r="E85" i="8"/>
  <c r="E68" i="22"/>
  <c r="E61" i="25"/>
  <c r="E26" i="21"/>
  <c r="E19" i="31"/>
  <c r="E15" i="19"/>
  <c r="E7" i="13"/>
  <c r="E31" i="5"/>
  <c r="E86" i="32"/>
  <c r="E12" i="5"/>
  <c r="E37" i="25"/>
  <c r="E85" i="31"/>
  <c r="E18" i="17"/>
  <c r="E19" i="8"/>
  <c r="E81" i="10"/>
  <c r="E9" i="10"/>
  <c r="E85" i="22"/>
  <c r="E15" i="32"/>
  <c r="E14" i="19"/>
  <c r="E28" i="8"/>
  <c r="E83" i="31"/>
  <c r="E57" i="21"/>
  <c r="E69" i="21"/>
  <c r="E19" i="7"/>
  <c r="E30" i="8"/>
  <c r="E51" i="20"/>
  <c r="E16" i="8"/>
  <c r="E28" i="25"/>
  <c r="E31" i="7"/>
  <c r="E10" i="7"/>
  <c r="E36" i="19"/>
  <c r="E13" i="20"/>
  <c r="E45" i="17"/>
  <c r="E25" i="10"/>
  <c r="E40" i="10"/>
  <c r="E29" i="8"/>
  <c r="E58" i="24"/>
  <c r="E27" i="31"/>
  <c r="E12" i="20"/>
  <c r="E12" i="31"/>
  <c r="E57" i="33"/>
  <c r="E22" i="8"/>
  <c r="E40" i="31"/>
  <c r="E28" i="21"/>
  <c r="E21" i="32"/>
  <c r="E64" i="33"/>
  <c r="E8" i="24"/>
  <c r="E32" i="21"/>
  <c r="E46" i="20"/>
  <c r="E26" i="17"/>
  <c r="E29" i="22"/>
  <c r="E19" i="34"/>
  <c r="E7" i="12"/>
  <c r="E42" i="22"/>
  <c r="E49" i="21"/>
  <c r="E41" i="20"/>
  <c r="E36" i="25"/>
  <c r="E32" i="22"/>
  <c r="E11" i="24"/>
  <c r="E16" i="25"/>
  <c r="E68" i="20"/>
  <c r="E56" i="9"/>
  <c r="E8" i="12"/>
  <c r="E25" i="8"/>
  <c r="E68" i="32"/>
  <c r="E27" i="13"/>
  <c r="E56" i="17"/>
  <c r="E64" i="13"/>
  <c r="E14" i="17"/>
  <c r="E70" i="33"/>
  <c r="E32" i="9"/>
  <c r="E70" i="9"/>
  <c r="E8" i="33"/>
  <c r="E12" i="6"/>
  <c r="E9" i="6"/>
  <c r="E29" i="34"/>
  <c r="E22" i="31"/>
  <c r="E65" i="31"/>
  <c r="E58" i="25"/>
  <c r="E5" i="13"/>
  <c r="E16" i="13"/>
  <c r="E19" i="24"/>
  <c r="E58" i="33"/>
  <c r="E5" i="22"/>
  <c r="E10" i="22"/>
  <c r="E34" i="31"/>
  <c r="E18" i="32"/>
  <c r="E26" i="8"/>
  <c r="E15" i="20"/>
  <c r="E60" i="33"/>
  <c r="E12" i="34"/>
  <c r="E19" i="5"/>
  <c r="E73" i="20"/>
  <c r="E28" i="22"/>
  <c r="E40" i="25"/>
  <c r="E57" i="13"/>
  <c r="E59" i="10"/>
  <c r="E9" i="12"/>
  <c r="E38" i="32"/>
  <c r="E31" i="19"/>
  <c r="E25" i="32"/>
  <c r="E28" i="20"/>
  <c r="E44" i="5"/>
  <c r="E51" i="31"/>
  <c r="E30" i="22"/>
  <c r="E8" i="5"/>
  <c r="E19" i="9"/>
  <c r="E17" i="32"/>
  <c r="E29" i="32"/>
  <c r="E32" i="13"/>
  <c r="E5" i="10"/>
  <c r="E45" i="32"/>
  <c r="E66" i="25"/>
  <c r="E39" i="24"/>
  <c r="E60" i="32"/>
  <c r="E31" i="20"/>
  <c r="E12" i="8"/>
  <c r="E19" i="19"/>
  <c r="E85" i="24"/>
  <c r="E9" i="5"/>
  <c r="E16" i="9"/>
  <c r="E81" i="31"/>
  <c r="E25" i="24"/>
  <c r="E46" i="19"/>
  <c r="E58" i="9"/>
  <c r="E17" i="20"/>
  <c r="E86" i="31"/>
  <c r="E30" i="33"/>
  <c r="E17" i="22"/>
  <c r="E43" i="20"/>
  <c r="E22" i="9"/>
  <c r="E82" i="9"/>
  <c r="E35" i="35"/>
  <c r="E47" i="13"/>
  <c r="E85" i="5"/>
  <c r="E67" i="21"/>
  <c r="E55" i="19"/>
  <c r="E31" i="21"/>
  <c r="E62" i="17"/>
  <c r="E26" i="5"/>
  <c r="E12" i="33"/>
  <c r="E17" i="10"/>
  <c r="E25" i="25"/>
  <c r="E16" i="20"/>
  <c r="E33" i="10"/>
  <c r="E38" i="20"/>
  <c r="E73" i="31"/>
  <c r="E41" i="31"/>
  <c r="E83" i="20"/>
  <c r="E48" i="31"/>
  <c r="E84" i="19"/>
  <c r="E22" i="13"/>
  <c r="E8" i="6"/>
  <c r="E8" i="21"/>
  <c r="E9" i="24"/>
  <c r="E31" i="12"/>
  <c r="E21" i="13"/>
  <c r="E66" i="32"/>
  <c r="E40" i="22"/>
  <c r="E70" i="25"/>
  <c r="E41" i="21"/>
  <c r="E54" i="9"/>
  <c r="E29" i="24"/>
  <c r="E12" i="13"/>
  <c r="E13" i="9"/>
  <c r="E32" i="24"/>
  <c r="E32" i="25"/>
  <c r="E15" i="6"/>
  <c r="E14" i="9"/>
  <c r="E42" i="9"/>
  <c r="E33" i="24"/>
  <c r="E59" i="20"/>
  <c r="E48" i="21"/>
  <c r="E45" i="31"/>
  <c r="E30" i="12"/>
  <c r="E22" i="12"/>
  <c r="E6" i="12"/>
  <c r="E20" i="32"/>
  <c r="E21" i="12"/>
  <c r="E9" i="25"/>
  <c r="E61" i="36"/>
  <c r="E17" i="13"/>
  <c r="E18" i="7"/>
  <c r="E16" i="17"/>
  <c r="E14" i="31"/>
  <c r="E17" i="17"/>
  <c r="E86" i="12"/>
  <c r="E19" i="33"/>
  <c r="E18" i="10"/>
  <c r="E8" i="17"/>
  <c r="E67" i="12"/>
  <c r="E7" i="25"/>
  <c r="E13" i="22"/>
  <c r="E71" i="10"/>
  <c r="E32" i="17"/>
  <c r="E23" i="9"/>
  <c r="E86" i="22"/>
  <c r="E11" i="25"/>
  <c r="E61" i="33"/>
  <c r="E71" i="17"/>
  <c r="E30" i="17"/>
  <c r="E44" i="36"/>
  <c r="E19" i="17"/>
  <c r="E20" i="25"/>
  <c r="E11" i="5"/>
  <c r="E66" i="31"/>
  <c r="E86" i="36"/>
  <c r="E6" i="19"/>
  <c r="E48" i="17"/>
  <c r="E37" i="33"/>
  <c r="E12" i="32"/>
  <c r="E24" i="17"/>
  <c r="E9" i="32"/>
  <c r="E26" i="6"/>
  <c r="E26" i="24"/>
  <c r="E43" i="22"/>
  <c r="E27" i="8"/>
  <c r="E23" i="7"/>
  <c r="E46" i="22"/>
  <c r="E21" i="24"/>
  <c r="E8" i="9"/>
  <c r="E73" i="7"/>
  <c r="E24" i="5"/>
  <c r="E57" i="20"/>
  <c r="E84" i="24"/>
  <c r="E25" i="21"/>
  <c r="E23" i="31"/>
  <c r="E13" i="12"/>
  <c r="E13" i="34"/>
  <c r="E30" i="20"/>
  <c r="E20" i="33"/>
  <c r="E15" i="9"/>
  <c r="E35" i="33"/>
  <c r="E53" i="22"/>
  <c r="E25" i="12"/>
  <c r="E42" i="12"/>
  <c r="E15" i="8"/>
  <c r="E55" i="24"/>
  <c r="E45" i="22"/>
  <c r="E62" i="34"/>
  <c r="E11" i="19"/>
  <c r="E12" i="7"/>
  <c r="E17" i="7"/>
  <c r="E25" i="6"/>
  <c r="E10" i="9"/>
  <c r="E8" i="36"/>
  <c r="E37" i="8"/>
  <c r="E62" i="22"/>
  <c r="E49" i="20"/>
  <c r="E14" i="25"/>
  <c r="E23" i="17"/>
  <c r="E28" i="13"/>
  <c r="E20" i="19"/>
  <c r="E38" i="33"/>
  <c r="E28" i="9"/>
  <c r="E32" i="34"/>
  <c r="E27" i="10"/>
  <c r="E27" i="34"/>
  <c r="E81" i="17"/>
  <c r="E9" i="19"/>
  <c r="E38" i="25"/>
  <c r="E9" i="21"/>
  <c r="E84" i="13"/>
  <c r="E31" i="31"/>
  <c r="E14" i="13"/>
  <c r="E26" i="7"/>
  <c r="E15" i="34"/>
  <c r="E26" i="19"/>
  <c r="E27" i="19"/>
  <c r="E32" i="8"/>
  <c r="E8" i="13"/>
  <c r="E19" i="12"/>
  <c r="E23" i="24"/>
  <c r="E65" i="20"/>
  <c r="E28" i="24"/>
  <c r="E65" i="21"/>
  <c r="E10" i="31"/>
  <c r="E84" i="17"/>
  <c r="E42" i="5"/>
  <c r="E24" i="21"/>
  <c r="E27" i="22"/>
  <c r="E28" i="33"/>
  <c r="E30" i="5"/>
  <c r="E21" i="6"/>
  <c r="E15" i="24"/>
  <c r="E65" i="13"/>
  <c r="E10" i="6"/>
  <c r="E26" i="12"/>
  <c r="E22" i="25"/>
  <c r="E23" i="12"/>
  <c r="E56" i="24"/>
  <c r="E19" i="13"/>
  <c r="E24" i="13"/>
  <c r="E53" i="8"/>
  <c r="E17" i="33"/>
  <c r="E13" i="31"/>
  <c r="E28" i="10"/>
  <c r="E70" i="36"/>
  <c r="E28" i="17"/>
  <c r="E43" i="32"/>
  <c r="E7" i="5"/>
  <c r="E60" i="24"/>
  <c r="E61" i="20"/>
  <c r="E12" i="17"/>
  <c r="E10" i="17"/>
  <c r="E55" i="7"/>
  <c r="E9" i="9"/>
  <c r="E13" i="24"/>
  <c r="E72" i="31"/>
  <c r="E47" i="22"/>
  <c r="E21" i="31"/>
  <c r="E15" i="21"/>
  <c r="E40" i="20"/>
  <c r="E84" i="10"/>
  <c r="E11" i="7"/>
  <c r="E7" i="6"/>
  <c r="E26" i="13"/>
  <c r="E22" i="33"/>
  <c r="E31" i="9"/>
  <c r="E47" i="25"/>
  <c r="E10" i="34"/>
  <c r="E63" i="22"/>
  <c r="E64" i="8"/>
  <c r="E86" i="13"/>
  <c r="E6" i="34"/>
  <c r="E64" i="21"/>
  <c r="E32" i="31"/>
  <c r="E13" i="13"/>
  <c r="E38" i="7"/>
  <c r="E28" i="12"/>
  <c r="E59" i="8"/>
  <c r="E26" i="32"/>
  <c r="E10" i="8"/>
  <c r="E6" i="8"/>
  <c r="E62" i="19"/>
  <c r="E46" i="25"/>
  <c r="E69" i="31"/>
  <c r="E29" i="19"/>
  <c r="E27" i="25"/>
  <c r="E23" i="22"/>
  <c r="E67" i="13"/>
  <c r="E14" i="7"/>
  <c r="E13" i="19"/>
  <c r="E23" i="36"/>
  <c r="E68" i="24"/>
  <c r="E19" i="32"/>
  <c r="E10" i="12"/>
  <c r="E45" i="10"/>
  <c r="E20" i="17"/>
  <c r="E21" i="21"/>
  <c r="E31" i="8"/>
  <c r="E26" i="20"/>
  <c r="E15" i="13"/>
  <c r="E24" i="8"/>
  <c r="E14" i="8"/>
  <c r="E25" i="13"/>
  <c r="E6" i="35"/>
  <c r="E62" i="12"/>
  <c r="E43" i="31"/>
  <c r="E29" i="21"/>
  <c r="E68" i="31"/>
  <c r="E56" i="19"/>
  <c r="E10" i="10"/>
  <c r="E44" i="12"/>
  <c r="E30" i="13"/>
  <c r="E31" i="6"/>
  <c r="E14" i="5"/>
  <c r="E32" i="32"/>
  <c r="E39" i="6"/>
  <c r="E19" i="20"/>
  <c r="E59" i="31"/>
  <c r="E8" i="22"/>
  <c r="E42" i="25"/>
  <c r="E83" i="19"/>
  <c r="E8" i="25"/>
  <c r="E18" i="9"/>
  <c r="E24" i="9"/>
  <c r="E25" i="22"/>
  <c r="E10" i="20"/>
  <c r="E16" i="7"/>
  <c r="E30" i="10"/>
  <c r="E9" i="13"/>
  <c r="E69" i="22"/>
  <c r="E49" i="24"/>
  <c r="E7" i="31"/>
  <c r="E17" i="12"/>
  <c r="E23" i="32"/>
  <c r="E7" i="33"/>
  <c r="E52" i="25"/>
  <c r="E7" i="32"/>
  <c r="E10" i="33"/>
  <c r="E25" i="34"/>
  <c r="E63" i="36"/>
  <c r="E71" i="22"/>
  <c r="E32" i="33"/>
  <c r="E85" i="32"/>
  <c r="E59" i="32"/>
  <c r="E47" i="31"/>
  <c r="E63" i="25"/>
  <c r="E30" i="6"/>
  <c r="E24" i="24"/>
  <c r="E30" i="32"/>
  <c r="E6" i="10"/>
  <c r="E25" i="5"/>
  <c r="E6" i="17"/>
  <c r="E5" i="19"/>
  <c r="E83" i="17"/>
  <c r="E64" i="31"/>
  <c r="E52" i="22"/>
  <c r="E12" i="19"/>
  <c r="E32" i="10"/>
  <c r="E30" i="24"/>
  <c r="E29" i="12"/>
  <c r="E30" i="9"/>
  <c r="E21" i="5"/>
  <c r="E31" i="10"/>
  <c r="E80" i="32"/>
  <c r="E86" i="25"/>
  <c r="E15" i="12"/>
  <c r="E42" i="13"/>
  <c r="E44" i="25"/>
  <c r="E5" i="9"/>
  <c r="E25" i="31"/>
  <c r="E57" i="24"/>
  <c r="E13" i="10"/>
  <c r="E9" i="8"/>
  <c r="E18" i="6"/>
  <c r="E15" i="33"/>
  <c r="E18" i="31"/>
  <c r="E23" i="13"/>
  <c r="E25" i="9"/>
  <c r="E54" i="20"/>
  <c r="E20" i="31"/>
  <c r="E23" i="25"/>
  <c r="E28" i="7"/>
  <c r="E43" i="36"/>
  <c r="E29" i="7"/>
  <c r="E26" i="22"/>
  <c r="E7" i="20"/>
  <c r="E10" i="5"/>
  <c r="E14" i="21"/>
  <c r="E37" i="21"/>
  <c r="E58" i="22"/>
  <c r="E15" i="31"/>
  <c r="E20" i="24"/>
  <c r="E40" i="34"/>
  <c r="E48" i="13"/>
  <c r="E33" i="31"/>
  <c r="E54" i="31"/>
  <c r="E18" i="19"/>
  <c r="E70" i="31"/>
  <c r="E11" i="21"/>
  <c r="E46" i="32"/>
  <c r="E28" i="5"/>
  <c r="E16" i="10"/>
  <c r="E24" i="32"/>
  <c r="E58" i="12"/>
  <c r="E17" i="21"/>
  <c r="E54" i="25"/>
  <c r="E7" i="9"/>
  <c r="E6" i="22"/>
  <c r="E23" i="10"/>
  <c r="E35" i="9"/>
  <c r="E18" i="5"/>
  <c r="E31" i="32"/>
  <c r="E60" i="35"/>
  <c r="E24" i="33"/>
  <c r="E12" i="12"/>
  <c r="E18" i="8"/>
  <c r="E10" i="24"/>
  <c r="E23" i="19"/>
  <c r="E82" i="21"/>
  <c r="E7" i="34"/>
  <c r="E13" i="32"/>
  <c r="E34" i="34"/>
  <c r="E5" i="6"/>
  <c r="E17" i="19"/>
  <c r="E23" i="8"/>
  <c r="E60" i="10"/>
  <c r="E6" i="31"/>
  <c r="E82" i="31"/>
  <c r="E52" i="31"/>
  <c r="E11" i="33"/>
  <c r="E45" i="9"/>
  <c r="E29" i="20"/>
  <c r="E40" i="5"/>
  <c r="E21" i="34"/>
  <c r="E30" i="21"/>
  <c r="E29" i="10"/>
  <c r="E86" i="21"/>
  <c r="E33" i="21"/>
  <c r="E31" i="24"/>
  <c r="E9" i="20"/>
  <c r="E80" i="6"/>
  <c r="E81" i="20"/>
  <c r="E31" i="33"/>
  <c r="E20" i="9"/>
  <c r="E20" i="21"/>
  <c r="E19" i="21"/>
  <c r="E8" i="19"/>
  <c r="E24" i="6"/>
  <c r="E6" i="5"/>
  <c r="E30" i="25"/>
  <c r="E39" i="8"/>
  <c r="E46" i="34"/>
  <c r="E32" i="5"/>
  <c r="E58" i="31"/>
  <c r="E16" i="21"/>
  <c r="E80" i="12"/>
  <c r="E15" i="10"/>
  <c r="E16" i="33"/>
  <c r="E61" i="8"/>
  <c r="E25" i="7"/>
  <c r="E11" i="10"/>
  <c r="E26" i="36"/>
  <c r="E15" i="22"/>
  <c r="E65" i="12"/>
  <c r="E49" i="6"/>
  <c r="E44" i="24"/>
  <c r="E34" i="22"/>
  <c r="E56" i="5"/>
  <c r="E19" i="22"/>
  <c r="E16" i="32"/>
  <c r="E21" i="9"/>
  <c r="E6" i="24"/>
  <c r="E11" i="17"/>
  <c r="E26" i="25"/>
  <c r="E9" i="31"/>
  <c r="E60" i="31"/>
  <c r="E18" i="22"/>
  <c r="E30" i="34"/>
  <c r="E27" i="24"/>
  <c r="E18" i="12"/>
  <c r="E8" i="10"/>
  <c r="E24" i="34"/>
  <c r="E22" i="24"/>
  <c r="E27" i="9"/>
  <c r="E20" i="22"/>
  <c r="E27" i="17"/>
  <c r="E13" i="25"/>
  <c r="E16" i="31"/>
  <c r="E5" i="17"/>
  <c r="E20" i="10"/>
  <c r="E29" i="6"/>
  <c r="E24" i="20"/>
  <c r="E29" i="17"/>
  <c r="E21" i="17"/>
  <c r="E73" i="19"/>
  <c r="E28" i="32"/>
  <c r="E27" i="20"/>
  <c r="E22" i="20"/>
  <c r="E10" i="19"/>
  <c r="E69" i="13"/>
  <c r="E12" i="25"/>
  <c r="E39" i="22"/>
  <c r="E34" i="25"/>
  <c r="E35" i="20"/>
  <c r="E9" i="17"/>
  <c r="E29" i="33"/>
  <c r="E6" i="25"/>
  <c r="E29" i="25"/>
  <c r="E47" i="6"/>
  <c r="E47" i="34"/>
  <c r="E14" i="20"/>
  <c r="E32" i="19"/>
  <c r="E86" i="10"/>
  <c r="E24" i="19"/>
  <c r="E12" i="10"/>
  <c r="E28" i="34"/>
  <c r="E25" i="19"/>
  <c r="E26" i="9"/>
  <c r="E54" i="38"/>
  <c r="E49" i="12"/>
  <c r="E71" i="24"/>
  <c r="E42" i="19"/>
  <c r="E55" i="31"/>
  <c r="E14" i="32"/>
  <c r="E11" i="12"/>
  <c r="E5" i="24"/>
  <c r="E25" i="33"/>
  <c r="E13" i="7"/>
  <c r="E20" i="6"/>
  <c r="E18" i="33"/>
  <c r="E32" i="7"/>
  <c r="E7" i="22"/>
  <c r="E35" i="31"/>
  <c r="E60" i="20"/>
  <c r="E10" i="25"/>
  <c r="E6" i="7"/>
  <c r="E80" i="31"/>
  <c r="E58" i="19"/>
  <c r="E27" i="12"/>
  <c r="E27" i="6"/>
  <c r="E22" i="22"/>
  <c r="E16" i="12"/>
  <c r="E20" i="7"/>
  <c r="E22" i="5"/>
  <c r="E12" i="24"/>
  <c r="E70" i="20"/>
  <c r="E7" i="21"/>
  <c r="E56" i="31"/>
  <c r="E18" i="25"/>
  <c r="E5" i="33"/>
  <c r="E73" i="25"/>
  <c r="E23" i="33"/>
  <c r="E29" i="13"/>
  <c r="E43" i="13"/>
  <c r="E13" i="6"/>
  <c r="E17" i="24"/>
  <c r="E82" i="7"/>
  <c r="E57" i="6"/>
  <c r="E85" i="7"/>
  <c r="E42" i="32"/>
  <c r="E52" i="24"/>
  <c r="E11" i="8"/>
  <c r="E43" i="21"/>
  <c r="E19" i="10"/>
  <c r="E16" i="6"/>
  <c r="E10" i="21"/>
  <c r="E7" i="8"/>
  <c r="E47" i="35"/>
  <c r="E62" i="33"/>
  <c r="E36" i="22"/>
  <c r="E67" i="22"/>
  <c r="E31" i="25"/>
  <c r="E66" i="21"/>
  <c r="E26" i="34"/>
  <c r="E9" i="34"/>
  <c r="E6" i="13"/>
  <c r="E20" i="13"/>
  <c r="E21" i="7"/>
  <c r="E11" i="13"/>
  <c r="E26" i="10"/>
  <c r="E68" i="25"/>
  <c r="E46" i="31"/>
  <c r="E38" i="31"/>
  <c r="E6" i="32"/>
  <c r="E7" i="24"/>
  <c r="E16" i="24"/>
  <c r="E13" i="8"/>
  <c r="E60" i="13"/>
  <c r="E12" i="21"/>
  <c r="E21" i="20"/>
  <c r="E22" i="10"/>
  <c r="E5" i="12"/>
  <c r="E11" i="20"/>
  <c r="E48" i="8"/>
  <c r="E11" i="9"/>
  <c r="E30" i="31"/>
  <c r="E31" i="17"/>
  <c r="E27" i="33"/>
  <c r="E7" i="7"/>
  <c r="E45" i="21"/>
  <c r="E21" i="8"/>
  <c r="E22" i="7"/>
  <c r="E53" i="5"/>
  <c r="E6" i="20"/>
  <c r="E54" i="12"/>
  <c r="E17" i="31"/>
  <c r="E7" i="10"/>
  <c r="E49" i="31"/>
  <c r="E21" i="10"/>
  <c r="E62" i="31"/>
  <c r="E5" i="5"/>
  <c r="E84" i="31"/>
  <c r="E13" i="33"/>
  <c r="E11" i="34"/>
  <c r="E67" i="31"/>
  <c r="E63" i="31"/>
  <c r="E25" i="17"/>
  <c r="E24" i="7"/>
  <c r="E17" i="25"/>
  <c r="E22" i="17"/>
  <c r="E20" i="8"/>
  <c r="E65" i="5"/>
  <c r="E7" i="17"/>
  <c r="E20" i="12"/>
  <c r="E22" i="19"/>
  <c r="E70" i="22"/>
  <c r="E57" i="31"/>
  <c r="E28" i="31"/>
  <c r="E23" i="21"/>
  <c r="E83" i="9"/>
  <c r="E41" i="22"/>
  <c r="E9" i="33"/>
  <c r="E6" i="9"/>
  <c r="E27" i="7"/>
  <c r="E18" i="24"/>
  <c r="E22" i="34"/>
  <c r="E12" i="22"/>
  <c r="E14" i="33"/>
  <c r="E59" i="33"/>
  <c r="E21" i="22"/>
  <c r="E46" i="9"/>
  <c r="E13" i="21"/>
  <c r="E16" i="19"/>
  <c r="E11" i="6"/>
  <c r="E17" i="34"/>
  <c r="E24" i="25"/>
  <c r="E23" i="20"/>
  <c r="E23" i="34"/>
  <c r="E17" i="5"/>
  <c r="E31" i="22"/>
  <c r="E56" i="33"/>
  <c r="E82" i="19"/>
  <c r="E7" i="19"/>
  <c r="E26" i="31"/>
  <c r="E80" i="19"/>
  <c r="E5" i="20"/>
  <c r="E28" i="19"/>
  <c r="E8" i="7"/>
  <c r="E14" i="10"/>
  <c r="E16" i="22"/>
  <c r="E6" i="37"/>
  <c r="E62" i="13"/>
  <c r="E49" i="34"/>
  <c r="E5" i="31"/>
  <c r="E8" i="31"/>
  <c r="E65" i="24"/>
  <c r="E6" i="33"/>
  <c r="E15" i="7"/>
  <c r="E10" i="13"/>
  <c r="E14" i="6"/>
  <c r="E24" i="22"/>
  <c r="E27" i="32"/>
  <c r="E16" i="5"/>
  <c r="E29" i="31"/>
  <c r="E29" i="5"/>
  <c r="E5" i="32"/>
  <c r="E36" i="31"/>
  <c r="E36" i="24"/>
  <c r="E30" i="7"/>
  <c r="E73" i="8"/>
  <c r="E22" i="32"/>
  <c r="E31" i="13"/>
  <c r="E17" i="9"/>
  <c r="E23" i="5"/>
  <c r="E20" i="5"/>
  <c r="E8" i="20"/>
  <c r="E39" i="32"/>
  <c r="E15" i="25"/>
  <c r="E5" i="21"/>
  <c r="E80" i="21"/>
  <c r="E70" i="8"/>
  <c r="E83" i="33"/>
  <c r="E11" i="22"/>
  <c r="E32" i="12"/>
  <c r="E8" i="34"/>
  <c r="E14" i="22"/>
  <c r="E27" i="21"/>
  <c r="E61" i="6"/>
  <c r="E8" i="8"/>
  <c r="E33" i="9"/>
  <c r="E80" i="9"/>
  <c r="E14" i="34"/>
  <c r="E26" i="35"/>
  <c r="E35" i="10"/>
  <c r="E38" i="36"/>
  <c r="E40" i="13"/>
  <c r="E83" i="38"/>
  <c r="E29" i="36"/>
  <c r="E36" i="35"/>
  <c r="E51" i="34"/>
  <c r="E50" i="20"/>
  <c r="E41" i="13"/>
  <c r="E64" i="25"/>
  <c r="E53" i="10"/>
  <c r="E50" i="35"/>
  <c r="E24" i="37"/>
  <c r="E67" i="36"/>
  <c r="E44" i="38"/>
  <c r="E41" i="8"/>
  <c r="E52" i="36"/>
  <c r="E9" i="38"/>
  <c r="E62" i="24"/>
  <c r="E82" i="38"/>
  <c r="E23" i="6"/>
  <c r="E57" i="37"/>
  <c r="E84" i="36"/>
  <c r="E68" i="5"/>
  <c r="E54" i="22"/>
  <c r="E84" i="38"/>
  <c r="E16" i="36"/>
  <c r="E30" i="36"/>
  <c r="E6" i="38"/>
  <c r="E72" i="38"/>
  <c r="E65" i="36"/>
  <c r="E80" i="24"/>
  <c r="E64" i="5"/>
  <c r="E51" i="9"/>
  <c r="E83" i="35"/>
  <c r="E63" i="6"/>
  <c r="E60" i="22"/>
  <c r="E68" i="17"/>
  <c r="E58" i="7"/>
  <c r="E71" i="6"/>
  <c r="E82" i="33"/>
  <c r="E61" i="24"/>
  <c r="E64" i="22"/>
  <c r="E80" i="7"/>
  <c r="E50" i="12"/>
  <c r="E36" i="17"/>
  <c r="E63" i="10"/>
  <c r="E59" i="34"/>
  <c r="E49" i="22"/>
  <c r="E55" i="20"/>
  <c r="E50" i="6"/>
  <c r="E57" i="8"/>
  <c r="E61" i="22"/>
  <c r="E67" i="25"/>
  <c r="E33" i="32"/>
  <c r="E50" i="9"/>
  <c r="E64" i="17"/>
  <c r="E45" i="6"/>
  <c r="E38" i="12"/>
  <c r="E34" i="19"/>
  <c r="E23" i="35"/>
  <c r="E14" i="35"/>
  <c r="E65" i="35"/>
  <c r="E20" i="36"/>
  <c r="E14" i="12"/>
  <c r="E73" i="21"/>
  <c r="E70" i="35"/>
  <c r="E54" i="35"/>
  <c r="E19" i="38"/>
  <c r="E59" i="35"/>
  <c r="E62" i="38"/>
  <c r="E21" i="33"/>
  <c r="E13" i="37"/>
  <c r="E85" i="37"/>
  <c r="E18" i="34"/>
  <c r="E85" i="35"/>
  <c r="E47" i="36"/>
  <c r="E15" i="38"/>
  <c r="E56" i="6"/>
  <c r="E18" i="35"/>
  <c r="E13" i="5"/>
  <c r="E32" i="6"/>
  <c r="E63" i="37"/>
  <c r="E11" i="38"/>
  <c r="E5" i="7"/>
  <c r="E8" i="35"/>
  <c r="E5" i="25"/>
  <c r="E83" i="37"/>
  <c r="E25" i="35"/>
  <c r="E46" i="38"/>
  <c r="E10" i="36"/>
  <c r="E36" i="38"/>
  <c r="E28" i="35"/>
  <c r="E72" i="21"/>
  <c r="E68" i="7"/>
  <c r="E36" i="6"/>
  <c r="E69" i="35"/>
  <c r="E56" i="21"/>
  <c r="E47" i="17"/>
  <c r="E41" i="33"/>
  <c r="E50" i="31"/>
  <c r="E40" i="19"/>
  <c r="E33" i="25"/>
  <c r="E84" i="32"/>
  <c r="E51" i="22"/>
  <c r="E43" i="6"/>
  <c r="E83" i="21"/>
  <c r="E63" i="7"/>
  <c r="E47" i="21"/>
  <c r="E67" i="5"/>
  <c r="E61" i="34"/>
  <c r="E38" i="19"/>
  <c r="E56" i="34"/>
  <c r="E50" i="17"/>
  <c r="E36" i="20"/>
  <c r="E71" i="19"/>
  <c r="E36" i="8"/>
  <c r="E57" i="22"/>
  <c r="E70" i="13"/>
  <c r="E48" i="24"/>
  <c r="E51" i="24"/>
  <c r="E32" i="38"/>
  <c r="E56" i="37"/>
  <c r="E16" i="38"/>
  <c r="E65" i="9"/>
  <c r="E65" i="17"/>
  <c r="E34" i="7"/>
  <c r="E67" i="34"/>
  <c r="E24" i="35"/>
  <c r="E7" i="38"/>
  <c r="E33" i="12"/>
  <c r="E10" i="35"/>
  <c r="E21" i="38"/>
  <c r="E29" i="38"/>
  <c r="E28" i="37"/>
  <c r="E81" i="21"/>
  <c r="E59" i="36"/>
  <c r="E60" i="36"/>
  <c r="E41" i="36"/>
  <c r="E83" i="8"/>
  <c r="E86" i="19"/>
  <c r="E59" i="17"/>
  <c r="E33" i="7"/>
  <c r="E50" i="25"/>
  <c r="E68" i="34"/>
  <c r="E51" i="21"/>
  <c r="E63" i="24"/>
  <c r="E49" i="19"/>
  <c r="E69" i="25"/>
  <c r="E63" i="32"/>
  <c r="E83" i="34"/>
  <c r="E80" i="22"/>
  <c r="E66" i="19"/>
  <c r="E37" i="34"/>
  <c r="E71" i="25"/>
  <c r="E62" i="8"/>
  <c r="E61" i="13"/>
  <c r="E39" i="19"/>
  <c r="E38" i="17"/>
  <c r="E52" i="21"/>
  <c r="E35" i="6"/>
  <c r="E34" i="24"/>
  <c r="E37" i="6"/>
  <c r="E37" i="31"/>
  <c r="E34" i="17"/>
  <c r="E66" i="33"/>
  <c r="E33" i="17"/>
  <c r="E72" i="37"/>
  <c r="E30" i="35"/>
  <c r="E72" i="8"/>
  <c r="E85" i="38"/>
  <c r="E64" i="12"/>
  <c r="E39" i="37"/>
  <c r="E82" i="37"/>
  <c r="E42" i="38"/>
  <c r="E56" i="20"/>
  <c r="E46" i="8"/>
  <c r="E58" i="6"/>
  <c r="E72" i="25"/>
  <c r="E50" i="24"/>
  <c r="E24" i="38"/>
  <c r="E55" i="25"/>
  <c r="E12" i="35"/>
  <c r="E43" i="35"/>
  <c r="E68" i="38"/>
  <c r="E9" i="7"/>
  <c r="E45" i="36"/>
  <c r="E34" i="5"/>
  <c r="E69" i="37"/>
  <c r="E64" i="35"/>
  <c r="E34" i="35"/>
  <c r="E19" i="6"/>
  <c r="E84" i="35"/>
  <c r="E81" i="38"/>
  <c r="E11" i="35"/>
  <c r="E15" i="5"/>
  <c r="E60" i="19"/>
  <c r="E37" i="35"/>
  <c r="E42" i="36"/>
  <c r="E44" i="21"/>
  <c r="E81" i="24"/>
  <c r="E44" i="9"/>
  <c r="E47" i="5"/>
  <c r="E38" i="24"/>
  <c r="E54" i="5"/>
  <c r="E80" i="20"/>
  <c r="E67" i="6"/>
  <c r="E27" i="35"/>
  <c r="E22" i="21"/>
  <c r="E48" i="37"/>
  <c r="E81" i="36"/>
  <c r="E72" i="36"/>
  <c r="E33" i="34"/>
  <c r="E15" i="36"/>
  <c r="E71" i="37"/>
  <c r="E12" i="37"/>
  <c r="E83" i="12"/>
  <c r="E54" i="34"/>
  <c r="E53" i="24"/>
  <c r="E80" i="8"/>
  <c r="E57" i="9"/>
  <c r="E43" i="10"/>
  <c r="E84" i="37"/>
  <c r="E73" i="37"/>
  <c r="E36" i="36"/>
  <c r="E47" i="32"/>
  <c r="E37" i="38"/>
  <c r="E63" i="35"/>
  <c r="E8" i="37"/>
  <c r="E14" i="24"/>
  <c r="E17" i="37"/>
  <c r="E64" i="38"/>
  <c r="E84" i="21"/>
  <c r="E37" i="13"/>
  <c r="E64" i="36"/>
  <c r="E12" i="36"/>
  <c r="E25" i="37"/>
  <c r="E20" i="34"/>
  <c r="E27" i="38"/>
  <c r="E20" i="37"/>
  <c r="E34" i="37"/>
  <c r="E48" i="38"/>
  <c r="E80" i="36"/>
  <c r="E80" i="17"/>
  <c r="E60" i="7"/>
  <c r="E50" i="33"/>
  <c r="E43" i="19"/>
  <c r="E63" i="5"/>
  <c r="E43" i="25"/>
  <c r="E68" i="19"/>
  <c r="E42" i="33"/>
  <c r="E40" i="12"/>
  <c r="E45" i="35"/>
  <c r="E52" i="7"/>
  <c r="E59" i="25"/>
  <c r="E67" i="17"/>
  <c r="E52" i="12"/>
  <c r="E45" i="33"/>
  <c r="E28" i="38"/>
  <c r="E73" i="13"/>
  <c r="E21" i="35"/>
  <c r="E58" i="38"/>
  <c r="E28" i="6"/>
  <c r="E72" i="12"/>
  <c r="E52" i="35"/>
  <c r="E21" i="36"/>
  <c r="E66" i="35"/>
  <c r="E49" i="38"/>
  <c r="E14" i="38"/>
  <c r="E80" i="38"/>
  <c r="E49" i="5"/>
  <c r="E37" i="37"/>
  <c r="E61" i="9"/>
  <c r="E53" i="25"/>
  <c r="E56" i="35"/>
  <c r="E17" i="35"/>
  <c r="E39" i="38"/>
  <c r="E24" i="10"/>
  <c r="E38" i="37"/>
  <c r="E35" i="25"/>
  <c r="E15" i="37"/>
  <c r="E22" i="35"/>
  <c r="E41" i="38"/>
  <c r="E58" i="13"/>
  <c r="E40" i="37"/>
  <c r="E29" i="37"/>
  <c r="E31" i="35"/>
  <c r="E12" i="38"/>
  <c r="E32" i="36"/>
  <c r="E33" i="36"/>
  <c r="E62" i="36"/>
  <c r="E82" i="8"/>
  <c r="E48" i="25"/>
  <c r="E43" i="7"/>
  <c r="E44" i="22"/>
  <c r="E65" i="32"/>
  <c r="E80" i="25"/>
  <c r="E46" i="33"/>
  <c r="E48" i="10"/>
  <c r="E72" i="33"/>
  <c r="E35" i="7"/>
  <c r="E36" i="12"/>
  <c r="E71" i="33"/>
  <c r="E58" i="34"/>
  <c r="E67" i="24"/>
  <c r="E67" i="20"/>
  <c r="E66" i="20"/>
  <c r="E36" i="34"/>
  <c r="E54" i="32"/>
  <c r="E81" i="13"/>
  <c r="E56" i="12"/>
  <c r="E68" i="8"/>
  <c r="E72" i="35"/>
  <c r="E53" i="7"/>
  <c r="E37" i="17"/>
  <c r="E82" i="22"/>
  <c r="E46" i="12"/>
  <c r="E48" i="20"/>
  <c r="E73" i="24"/>
  <c r="E54" i="21"/>
  <c r="E60" i="38"/>
  <c r="E17" i="36"/>
  <c r="E67" i="37"/>
  <c r="E67" i="9"/>
  <c r="E70" i="24"/>
  <c r="E39" i="21"/>
  <c r="E33" i="22"/>
  <c r="E81" i="7"/>
  <c r="E48" i="22"/>
  <c r="E59" i="5"/>
  <c r="E69" i="6"/>
  <c r="E7" i="37"/>
  <c r="E54" i="17"/>
  <c r="E66" i="36"/>
  <c r="E19" i="37"/>
  <c r="E85" i="33"/>
  <c r="E6" i="21"/>
  <c r="E51" i="35"/>
  <c r="E6" i="6"/>
  <c r="E43" i="38"/>
  <c r="E40" i="8"/>
  <c r="E69" i="36"/>
  <c r="E26" i="33"/>
  <c r="E9" i="37"/>
  <c r="E35" i="38"/>
  <c r="E23" i="37"/>
  <c r="E51" i="36"/>
  <c r="E44" i="20"/>
  <c r="E44" i="34"/>
  <c r="E55" i="13"/>
  <c r="E38" i="10"/>
  <c r="E56" i="7"/>
  <c r="E16" i="35"/>
  <c r="E18" i="21"/>
  <c r="E31" i="36"/>
  <c r="E22" i="38"/>
  <c r="E34" i="8"/>
  <c r="E29" i="35"/>
  <c r="E55" i="35"/>
  <c r="E5" i="36"/>
  <c r="E55" i="38"/>
  <c r="E20" i="38"/>
  <c r="E63" i="12"/>
  <c r="E70" i="5"/>
  <c r="E55" i="37"/>
  <c r="E17" i="6"/>
  <c r="E54" i="36"/>
  <c r="E46" i="35"/>
  <c r="E13" i="36"/>
  <c r="E57" i="38"/>
  <c r="E44" i="37"/>
  <c r="E34" i="13"/>
  <c r="E21" i="37"/>
  <c r="E19" i="35"/>
  <c r="E47" i="38"/>
  <c r="E61" i="10"/>
  <c r="E46" i="37"/>
  <c r="E35" i="37"/>
  <c r="E65" i="34"/>
  <c r="E66" i="37"/>
  <c r="E86" i="35"/>
  <c r="E53" i="36"/>
  <c r="E82" i="36"/>
  <c r="E66" i="38"/>
  <c r="E39" i="20"/>
  <c r="E46" i="21"/>
  <c r="E51" i="17"/>
  <c r="E59" i="24"/>
  <c r="E71" i="20"/>
  <c r="E85" i="13"/>
  <c r="E81" i="22"/>
  <c r="E40" i="6"/>
  <c r="E45" i="12"/>
  <c r="E50" i="32"/>
  <c r="E38" i="22"/>
  <c r="E36" i="10"/>
  <c r="E33" i="8"/>
  <c r="E80" i="10"/>
  <c r="E44" i="10"/>
  <c r="E84" i="7"/>
  <c r="E50" i="13"/>
  <c r="E58" i="20"/>
  <c r="E66" i="8"/>
  <c r="E82" i="17"/>
  <c r="E59" i="6"/>
  <c r="E33" i="19"/>
  <c r="E47" i="33"/>
  <c r="E66" i="17"/>
  <c r="E48" i="33"/>
  <c r="E48" i="19"/>
  <c r="E57" i="35"/>
  <c r="E24" i="36"/>
  <c r="E39" i="35"/>
  <c r="E11" i="36"/>
  <c r="E67" i="38"/>
  <c r="E26" i="38"/>
  <c r="E67" i="7"/>
  <c r="E51" i="5"/>
  <c r="E61" i="37"/>
  <c r="E70" i="21"/>
  <c r="E38" i="35"/>
  <c r="E27" i="36"/>
  <c r="E19" i="36"/>
  <c r="E69" i="12"/>
  <c r="E41" i="7"/>
  <c r="E50" i="37"/>
  <c r="E39" i="12"/>
  <c r="E27" i="37"/>
  <c r="E9" i="36"/>
  <c r="E39" i="7"/>
  <c r="E65" i="37"/>
  <c r="E52" i="38"/>
  <c r="E57" i="36"/>
  <c r="E36" i="37"/>
  <c r="E34" i="38"/>
  <c r="E39" i="17"/>
  <c r="E80" i="33"/>
  <c r="E69" i="17"/>
  <c r="E51" i="8"/>
  <c r="E64" i="10"/>
  <c r="E42" i="8"/>
  <c r="E81" i="25"/>
  <c r="E69" i="32"/>
  <c r="E60" i="12"/>
  <c r="E42" i="20"/>
  <c r="E71" i="21"/>
  <c r="E84" i="25"/>
  <c r="E80" i="5"/>
  <c r="E37" i="22"/>
  <c r="E43" i="33"/>
  <c r="E48" i="6"/>
  <c r="E62" i="21"/>
  <c r="E52" i="33"/>
  <c r="E40" i="9"/>
  <c r="E86" i="9"/>
  <c r="E61" i="7"/>
  <c r="E86" i="33"/>
  <c r="E81" i="34"/>
  <c r="E46" i="13"/>
  <c r="E83" i="25"/>
  <c r="E70" i="34"/>
  <c r="E63" i="13"/>
  <c r="E82" i="32"/>
  <c r="E80" i="34"/>
  <c r="E72" i="13"/>
  <c r="E50" i="22"/>
  <c r="E43" i="5"/>
  <c r="E84" i="5"/>
  <c r="E60" i="25"/>
  <c r="E59" i="7"/>
  <c r="E62" i="20"/>
  <c r="E63" i="9"/>
  <c r="E43" i="34"/>
  <c r="E66" i="12"/>
  <c r="E62" i="10"/>
  <c r="E72" i="22"/>
  <c r="E36" i="7"/>
  <c r="E39" i="13"/>
  <c r="E47" i="12"/>
  <c r="E37" i="32"/>
  <c r="E40" i="17"/>
  <c r="E41" i="19"/>
  <c r="E36" i="33"/>
  <c r="E52" i="17"/>
  <c r="E39" i="34"/>
  <c r="E44" i="19"/>
  <c r="E49" i="33"/>
  <c r="E73" i="10"/>
  <c r="E82" i="20"/>
  <c r="E51" i="12"/>
  <c r="E57" i="10"/>
  <c r="E65" i="22"/>
  <c r="E85" i="20"/>
  <c r="E65" i="25"/>
  <c r="E81" i="33"/>
  <c r="E51" i="19"/>
  <c r="E86" i="7"/>
  <c r="E72" i="5"/>
  <c r="E81" i="32"/>
  <c r="E34" i="21"/>
  <c r="E84" i="20"/>
  <c r="E85" i="25"/>
  <c r="E61" i="19"/>
  <c r="E34" i="10"/>
  <c r="E37" i="24"/>
  <c r="E72" i="6"/>
  <c r="E42" i="21"/>
  <c r="E55" i="12"/>
  <c r="E62" i="9"/>
  <c r="E35" i="12"/>
  <c r="E63" i="33"/>
  <c r="E69" i="24"/>
  <c r="E82" i="6"/>
  <c r="E81" i="9"/>
  <c r="E85" i="19"/>
  <c r="E41" i="32"/>
  <c r="E71" i="35"/>
  <c r="E63" i="20"/>
  <c r="E72" i="20"/>
  <c r="E33" i="13"/>
  <c r="E40" i="24"/>
  <c r="E81" i="12"/>
  <c r="E69" i="19"/>
  <c r="E69" i="10"/>
  <c r="E53" i="12"/>
  <c r="E56" i="25"/>
  <c r="E58" i="5"/>
  <c r="E69" i="5"/>
  <c r="E38" i="9"/>
  <c r="E82" i="10"/>
  <c r="E35" i="21"/>
  <c r="E65" i="6"/>
  <c r="E67" i="32"/>
  <c r="E70" i="19"/>
  <c r="E42" i="17"/>
  <c r="E44" i="17"/>
  <c r="E35" i="8"/>
  <c r="E68" i="36"/>
  <c r="E67" i="35"/>
  <c r="E13" i="38"/>
  <c r="E61" i="38"/>
  <c r="E6" i="36"/>
  <c r="E38" i="38"/>
  <c r="E86" i="38"/>
  <c r="E15" i="17"/>
  <c r="E17" i="8"/>
  <c r="E31" i="37"/>
  <c r="E21" i="25"/>
  <c r="E81" i="5"/>
  <c r="E58" i="35"/>
  <c r="E49" i="36"/>
  <c r="E33" i="35"/>
  <c r="E68" i="37"/>
  <c r="E33" i="38"/>
  <c r="E69" i="8"/>
  <c r="E52" i="32"/>
  <c r="E14" i="37"/>
  <c r="E62" i="37"/>
  <c r="E66" i="24"/>
  <c r="E38" i="8"/>
  <c r="E33" i="37"/>
  <c r="E81" i="37"/>
  <c r="E5" i="38"/>
  <c r="E53" i="38"/>
  <c r="E55" i="9"/>
  <c r="E20" i="35"/>
  <c r="E52" i="37"/>
  <c r="E83" i="36"/>
  <c r="E41" i="37"/>
  <c r="E40" i="35"/>
  <c r="E63" i="34"/>
  <c r="E42" i="37"/>
  <c r="E10" i="38"/>
  <c r="E34" i="36"/>
  <c r="E80" i="35"/>
  <c r="E35" i="36"/>
  <c r="E55" i="36"/>
  <c r="E73" i="36"/>
  <c r="E49" i="35"/>
  <c r="E30" i="38"/>
  <c r="E57" i="12"/>
  <c r="E57" i="7"/>
  <c r="E36" i="9"/>
  <c r="E42" i="24"/>
  <c r="E72" i="7"/>
  <c r="E46" i="36"/>
  <c r="E40" i="33"/>
  <c r="E54" i="8"/>
  <c r="E85" i="12"/>
  <c r="E83" i="13"/>
  <c r="E64" i="19"/>
  <c r="E65" i="7"/>
  <c r="E39" i="10"/>
  <c r="E49" i="7"/>
  <c r="E45" i="8"/>
  <c r="E35" i="34"/>
  <c r="E37" i="19"/>
  <c r="E42" i="31"/>
  <c r="E55" i="8"/>
  <c r="E86" i="5"/>
  <c r="E54" i="7"/>
  <c r="E33" i="33"/>
  <c r="E71" i="34"/>
  <c r="E35" i="13"/>
  <c r="E57" i="17"/>
  <c r="E68" i="33"/>
  <c r="E41" i="12"/>
  <c r="E34" i="20"/>
  <c r="E47" i="10"/>
  <c r="E62" i="7"/>
  <c r="E73" i="6"/>
  <c r="E54" i="13"/>
  <c r="E47" i="19"/>
  <c r="E38" i="13"/>
  <c r="E49" i="25"/>
  <c r="E48" i="5"/>
  <c r="E66" i="34"/>
  <c r="E69" i="33"/>
  <c r="E61" i="17"/>
  <c r="E86" i="17"/>
  <c r="E86" i="6"/>
  <c r="E72" i="9"/>
  <c r="E85" i="10"/>
  <c r="E71" i="32"/>
  <c r="E44" i="33"/>
  <c r="E66" i="22"/>
  <c r="E51" i="10"/>
  <c r="E52" i="5"/>
  <c r="E50" i="36"/>
  <c r="E37" i="20"/>
  <c r="E61" i="32"/>
  <c r="E53" i="13"/>
  <c r="E54" i="10"/>
  <c r="E35" i="32"/>
  <c r="E73" i="34"/>
  <c r="E46" i="5"/>
  <c r="E47" i="20"/>
  <c r="E59" i="22"/>
  <c r="E50" i="21"/>
  <c r="E86" i="8"/>
  <c r="E62" i="25"/>
  <c r="E62" i="32"/>
  <c r="E39" i="5"/>
  <c r="E45" i="13"/>
  <c r="E56" i="32"/>
  <c r="E59" i="19"/>
  <c r="E48" i="12"/>
  <c r="E69" i="7"/>
  <c r="E59" i="38"/>
  <c r="E16" i="34"/>
  <c r="E24" i="12"/>
  <c r="E10" i="37"/>
  <c r="E58" i="37"/>
  <c r="E9" i="35"/>
  <c r="E47" i="37"/>
  <c r="E61" i="35"/>
  <c r="E18" i="38"/>
  <c r="E28" i="36"/>
  <c r="E18" i="37"/>
  <c r="E73" i="35"/>
  <c r="E25" i="36"/>
  <c r="E56" i="36"/>
  <c r="E85" i="36"/>
  <c r="E19" i="25"/>
  <c r="E82" i="24"/>
  <c r="E68" i="12"/>
  <c r="E62" i="6"/>
  <c r="E83" i="24"/>
  <c r="E64" i="6"/>
  <c r="E49" i="32"/>
  <c r="E54" i="19"/>
  <c r="E50" i="5"/>
  <c r="E61" i="5"/>
  <c r="E34" i="6"/>
  <c r="E55" i="34"/>
  <c r="E68" i="21"/>
  <c r="E38" i="6"/>
  <c r="E46" i="6"/>
  <c r="E46" i="10"/>
  <c r="E85" i="6"/>
  <c r="E44" i="8"/>
  <c r="E58" i="17"/>
  <c r="E49" i="9"/>
  <c r="E35" i="24"/>
  <c r="E67" i="19"/>
  <c r="E70" i="6"/>
  <c r="E53" i="20"/>
  <c r="E71" i="12"/>
  <c r="E61" i="12"/>
  <c r="E66" i="13"/>
  <c r="E54" i="6"/>
  <c r="E45" i="24"/>
  <c r="E63" i="21"/>
  <c r="E63" i="17"/>
  <c r="E68" i="13"/>
  <c r="E43" i="8"/>
  <c r="E57" i="5"/>
  <c r="E66" i="9"/>
  <c r="E51" i="13"/>
  <c r="E54" i="33"/>
  <c r="E48" i="9"/>
  <c r="E82" i="5"/>
  <c r="E35" i="17"/>
  <c r="E45" i="20"/>
  <c r="E37" i="9"/>
  <c r="E52" i="9"/>
  <c r="E56" i="8"/>
  <c r="E84" i="6"/>
  <c r="E34" i="33"/>
  <c r="E58" i="32"/>
  <c r="E55" i="33"/>
  <c r="E53" i="19"/>
  <c r="E55" i="32"/>
  <c r="E68" i="10"/>
  <c r="E62" i="35"/>
  <c r="E72" i="10"/>
  <c r="E49" i="17"/>
  <c r="E60" i="8"/>
  <c r="E40" i="7"/>
  <c r="E51" i="25"/>
  <c r="E56" i="10"/>
  <c r="E72" i="32"/>
  <c r="E66" i="6"/>
  <c r="E57" i="25"/>
  <c r="E55" i="10"/>
  <c r="E72" i="24"/>
  <c r="E42" i="7"/>
  <c r="E37" i="7"/>
  <c r="E47" i="24"/>
  <c r="E60" i="6"/>
  <c r="E42" i="10"/>
  <c r="E34" i="9"/>
  <c r="E52" i="8"/>
  <c r="E36" i="5"/>
  <c r="E48" i="34"/>
  <c r="E25" i="38"/>
  <c r="E73" i="38"/>
  <c r="E18" i="36"/>
  <c r="E50" i="38"/>
  <c r="E12" i="9"/>
  <c r="E37" i="10"/>
  <c r="E22" i="36"/>
  <c r="E43" i="37"/>
  <c r="E63" i="38"/>
  <c r="E53" i="33"/>
  <c r="E83" i="5"/>
  <c r="E44" i="35"/>
  <c r="E58" i="36"/>
  <c r="E32" i="35"/>
  <c r="E80" i="37"/>
  <c r="E45" i="38"/>
  <c r="E20" i="20"/>
  <c r="E31" i="34"/>
  <c r="E26" i="37"/>
  <c r="E5" i="8"/>
  <c r="E8" i="32"/>
  <c r="E59" i="13"/>
  <c r="E45" i="37"/>
  <c r="E7" i="35"/>
  <c r="E17" i="38"/>
  <c r="E65" i="38"/>
  <c r="E66" i="10"/>
  <c r="E16" i="37"/>
  <c r="E64" i="37"/>
  <c r="E5" i="37"/>
  <c r="E53" i="37"/>
  <c r="E41" i="35"/>
  <c r="E68" i="35"/>
  <c r="E14" i="36"/>
  <c r="E37" i="36"/>
  <c r="E39" i="25"/>
  <c r="E40" i="38"/>
  <c r="E53" i="35"/>
  <c r="E38" i="5"/>
  <c r="E48" i="7"/>
  <c r="E54" i="37"/>
  <c r="E33" i="6"/>
  <c r="E83" i="6"/>
  <c r="E58" i="21"/>
  <c r="E56" i="22"/>
  <c r="E46" i="7"/>
  <c r="E85" i="9"/>
  <c r="E72" i="17"/>
  <c r="E73" i="32"/>
  <c r="E58" i="8"/>
  <c r="E36" i="32"/>
  <c r="E41" i="25"/>
  <c r="E65" i="8"/>
  <c r="E67" i="10"/>
  <c r="E86" i="34"/>
  <c r="E39" i="31"/>
  <c r="E52" i="6"/>
  <c r="E43" i="17"/>
  <c r="E85" i="34"/>
  <c r="E55" i="17"/>
  <c r="E41" i="9"/>
  <c r="E84" i="12"/>
  <c r="E33" i="20"/>
  <c r="E53" i="34"/>
  <c r="E86" i="20"/>
  <c r="E40" i="32"/>
  <c r="E60" i="5"/>
  <c r="E35" i="22"/>
  <c r="E39" i="9"/>
  <c r="E36" i="13"/>
  <c r="E53" i="31"/>
  <c r="E37" i="12"/>
  <c r="E60" i="34"/>
  <c r="E46" i="17"/>
  <c r="E70" i="17"/>
  <c r="E57" i="32"/>
  <c r="E65" i="10"/>
  <c r="E53" i="32"/>
  <c r="E64" i="9"/>
  <c r="E68" i="6"/>
  <c r="E83" i="7"/>
  <c r="E71" i="13"/>
  <c r="E45" i="19"/>
  <c r="E52" i="10"/>
  <c r="E38" i="21"/>
  <c r="E83" i="22"/>
  <c r="E43" i="12"/>
  <c r="E84" i="33"/>
  <c r="E41" i="34"/>
  <c r="E34" i="12"/>
  <c r="E53" i="6"/>
  <c r="E56" i="13"/>
  <c r="E71" i="8"/>
  <c r="E73" i="22"/>
  <c r="E59" i="9"/>
  <c r="E84" i="8"/>
  <c r="E71" i="31"/>
  <c r="E69" i="34"/>
  <c r="E70" i="12"/>
  <c r="E41" i="6"/>
  <c r="E50" i="10"/>
  <c r="E44" i="13"/>
  <c r="E57" i="19"/>
  <c r="E55" i="6"/>
  <c r="E40" i="21"/>
  <c r="E41" i="24"/>
  <c r="E72" i="34"/>
  <c r="E59" i="21"/>
  <c r="E41" i="5"/>
  <c r="E66" i="5"/>
  <c r="E61" i="31"/>
  <c r="E52" i="13"/>
  <c r="E82" i="34"/>
  <c r="E73" i="9"/>
  <c r="E50" i="8"/>
  <c r="E41" i="10"/>
  <c r="E82" i="35"/>
  <c r="E15" i="35"/>
  <c r="E31" i="38"/>
  <c r="E8" i="38"/>
  <c r="E56" i="38"/>
  <c r="E29" i="9"/>
  <c r="E7" i="36"/>
  <c r="E49" i="37"/>
  <c r="E69" i="38"/>
  <c r="E60" i="17"/>
  <c r="E32" i="20"/>
  <c r="E71" i="36"/>
  <c r="E48" i="35"/>
  <c r="E5" i="35"/>
  <c r="E86" i="37"/>
  <c r="E51" i="38"/>
  <c r="E83" i="32"/>
  <c r="E52" i="34"/>
  <c r="E32" i="37"/>
  <c r="E38" i="34"/>
  <c r="E50" i="7"/>
  <c r="E51" i="37"/>
  <c r="E13" i="35"/>
  <c r="E23" i="38"/>
  <c r="E71" i="38"/>
  <c r="E64" i="20"/>
  <c r="E83" i="10"/>
  <c r="E22" i="37"/>
  <c r="E70" i="37"/>
  <c r="E11" i="37"/>
  <c r="E59" i="37"/>
  <c r="E40" i="36"/>
  <c r="E81" i="35"/>
  <c r="E39" i="36"/>
  <c r="E71" i="7"/>
  <c r="E48" i="36"/>
  <c r="E60" i="37"/>
  <c r="E42" i="35"/>
  <c r="E70" i="38"/>
  <c r="E30" i="37"/>
  <c r="E65" i="33"/>
  <c r="E64" i="34"/>
  <c r="E65" i="19"/>
  <c r="E51" i="32"/>
  <c r="E44" i="32"/>
  <c r="E70" i="32"/>
  <c r="E49" i="10"/>
  <c r="E53" i="9"/>
  <c r="E68" i="9"/>
  <c r="E64" i="24"/>
  <c r="E63" i="8"/>
  <c r="E71" i="5"/>
  <c r="E57" i="34"/>
  <c r="E82" i="25"/>
  <c r="E35" i="5"/>
  <c r="E41" i="17"/>
  <c r="E43" i="24"/>
  <c r="E47" i="7"/>
  <c r="E45" i="34"/>
  <c r="E48" i="32"/>
  <c r="E81" i="19"/>
  <c r="E60" i="21"/>
  <c r="E35" i="19"/>
  <c r="E84" i="9"/>
  <c r="E64" i="7"/>
  <c r="E70" i="7"/>
  <c r="E58" i="10"/>
  <c r="E45" i="5"/>
  <c r="E44" i="31"/>
  <c r="E45" i="7"/>
  <c r="E36" i="21"/>
  <c r="E73" i="17"/>
  <c r="E59" i="12"/>
  <c r="E85" i="17"/>
  <c r="E47" i="8"/>
  <c r="E47" i="9"/>
  <c r="E63" i="19"/>
  <c r="E55" i="5"/>
  <c r="E45" i="25"/>
  <c r="E86" i="24"/>
  <c r="E66" i="7"/>
  <c r="E44" i="6"/>
  <c r="E42" i="34"/>
  <c r="E72" i="19"/>
  <c r="E73" i="12"/>
  <c r="E49" i="8"/>
  <c r="E50" i="19"/>
  <c r="E80" i="13"/>
  <c r="E52" i="20"/>
  <c r="E42" i="6"/>
  <c r="E37" i="5"/>
  <c r="E69" i="9"/>
  <c r="E34" i="32"/>
  <c r="E64" i="32"/>
  <c r="E53" i="17"/>
  <c r="E55" i="22"/>
  <c r="E60" i="9"/>
  <c r="E44" i="7"/>
  <c r="E67" i="8"/>
  <c r="E70" i="10"/>
  <c r="E51" i="7"/>
  <c r="E49" i="13"/>
  <c r="E39" i="33"/>
  <c r="E51" i="33"/>
  <c r="E69" i="20"/>
  <c r="E73" i="33"/>
  <c r="E51" i="6"/>
  <c r="E82" i="13"/>
  <c r="E62" i="5"/>
  <c r="E46" i="24"/>
  <c r="E53" i="21"/>
  <c r="E33" i="5"/>
  <c r="E67" i="33"/>
  <c r="E84" i="34"/>
  <c r="E54" i="24"/>
  <c r="E82" i="12"/>
  <c r="E73" i="5"/>
  <c r="E43" i="9"/>
  <c r="E88" i="9" l="1"/>
  <c r="E15" i="1" s="1"/>
  <c r="G15" i="1" s="1"/>
  <c r="E88" i="24"/>
  <c r="E33" i="1" s="1"/>
  <c r="E88" i="5"/>
  <c r="E9" i="1" s="1"/>
  <c r="G9" i="1" s="1"/>
  <c r="E88" i="34"/>
  <c r="E8" i="1" s="1"/>
  <c r="G8" i="1" s="1"/>
  <c r="E88" i="25"/>
  <c r="E34" i="1" s="1"/>
  <c r="E88" i="6"/>
  <c r="E11" i="1" s="1"/>
  <c r="G11" i="1" s="1"/>
  <c r="E88" i="36"/>
  <c r="E29" i="1" s="1"/>
  <c r="G29" i="1" s="1"/>
  <c r="E88" i="32"/>
  <c r="E19" i="1" s="1"/>
  <c r="G19" i="1" s="1"/>
  <c r="E88" i="33"/>
  <c r="E20" i="1" s="1"/>
  <c r="G20" i="1" s="1"/>
  <c r="E88" i="35"/>
  <c r="E28" i="1" s="1"/>
  <c r="G28" i="1" s="1"/>
  <c r="E88" i="7"/>
  <c r="E12" i="1" s="1"/>
  <c r="G12" i="1" s="1"/>
  <c r="E88" i="37"/>
  <c r="E26" i="1" s="1"/>
  <c r="G26" i="1" s="1"/>
  <c r="E88" i="13"/>
  <c r="E18" i="1" s="1"/>
  <c r="G18" i="1" s="1"/>
  <c r="E88" i="12"/>
  <c r="E17" i="1" s="1"/>
  <c r="G17" i="1" s="1"/>
  <c r="E88" i="20"/>
  <c r="E25" i="1" s="1"/>
  <c r="G25" i="1" s="1"/>
  <c r="E88" i="8"/>
  <c r="E13" i="1" s="1"/>
  <c r="G13" i="1" s="1"/>
  <c r="E88" i="38"/>
  <c r="E27" i="1" s="1"/>
  <c r="G27" i="1" s="1"/>
  <c r="E88" i="19"/>
  <c r="E24" i="1" s="1"/>
  <c r="G24" i="1" s="1"/>
  <c r="E88" i="22"/>
  <c r="E31" i="1" s="1"/>
  <c r="G31" i="1" s="1"/>
  <c r="E88" i="21"/>
  <c r="E30" i="1" s="1"/>
  <c r="G30" i="1" s="1"/>
  <c r="E88" i="10"/>
  <c r="E16" i="1" s="1"/>
  <c r="G16" i="1" s="1"/>
  <c r="E88" i="31"/>
  <c r="E10" i="1" s="1"/>
  <c r="G10" i="1" s="1"/>
  <c r="E88" i="17"/>
  <c r="E22" i="1" s="1"/>
  <c r="G22" i="1" s="1"/>
</calcChain>
</file>

<file path=xl/sharedStrings.xml><?xml version="1.0" encoding="utf-8"?>
<sst xmlns="http://schemas.openxmlformats.org/spreadsheetml/2006/main" count="4406" uniqueCount="145">
  <si>
    <t>Marché relatif à la maîtrise d'œuvre et à l’assistance utilisateurs pour le Système d’information des Aides à la Pierre (SIAP)</t>
  </si>
  <si>
    <r>
      <t xml:space="preserve">Annexe financière
</t>
    </r>
    <r>
      <rPr>
        <b/>
        <sz val="16"/>
        <color rgb="FF0070C0"/>
        <rFont val="Liberation Sans"/>
        <family val="2"/>
      </rPr>
      <t>annexe n°1 à l'acte d'engagement</t>
    </r>
  </si>
  <si>
    <t>Bordereau des prix unitaires</t>
  </si>
  <si>
    <r>
      <rPr>
        <b/>
        <sz val="14"/>
        <rFont val="Liberation Sans"/>
        <family val="2"/>
      </rPr>
      <t>Nom du candidat</t>
    </r>
    <r>
      <rPr>
        <b/>
        <sz val="14"/>
        <color rgb="FF0070C0"/>
        <rFont val="Liberation Sans"/>
        <family val="2"/>
      </rPr>
      <t xml:space="preserve"> </t>
    </r>
    <r>
      <rPr>
        <b/>
        <sz val="14"/>
        <rFont val="Liberation Sans"/>
        <family val="2"/>
      </rPr>
      <t>:</t>
    </r>
  </si>
  <si>
    <t xml:space="preserve">Onglet </t>
  </si>
  <si>
    <t>Consigne</t>
  </si>
  <si>
    <t>BPU-UO</t>
  </si>
  <si>
    <t>Les prix seront automatiquement renseignés après complétion des autres onglets.
Les calculs s'effectuent automatiquement. Toutefois, le candidat est invité à vérifier leur exactitude.</t>
  </si>
  <si>
    <t xml:space="preserve">
Partie I - Bordereau des prix unitaires par profil 
("BPU-TJM")
</t>
  </si>
  <si>
    <t>NB : Il est rappelé que les prix comprennent toutes les sujétions inhérentes à la réalisation des prestations (déplacements, frais de vie des personnels, etc.).</t>
  </si>
  <si>
    <t>Profil</t>
  </si>
  <si>
    <t>Niveau</t>
  </si>
  <si>
    <t>Couple profil niveau</t>
  </si>
  <si>
    <t xml:space="preserve">TJM en Euros HT </t>
  </si>
  <si>
    <t xml:space="preserve">TJM en Euros TTC </t>
  </si>
  <si>
    <t>Analyste d'exploitation</t>
  </si>
  <si>
    <t>Junior</t>
  </si>
  <si>
    <t>Confirmé</t>
  </si>
  <si>
    <t>Senior</t>
  </si>
  <si>
    <t>Architecte logiciel</t>
  </si>
  <si>
    <t>Architecte technique</t>
  </si>
  <si>
    <t>Chef de projet</t>
  </si>
  <si>
    <t>Concepteur</t>
  </si>
  <si>
    <t>Consultant support utilisateurs</t>
  </si>
  <si>
    <t>Consultant métier</t>
  </si>
  <si>
    <t>Consultant technique</t>
  </si>
  <si>
    <t>Data analyst</t>
  </si>
  <si>
    <t>Data scientist</t>
  </si>
  <si>
    <t>Développeur</t>
  </si>
  <si>
    <t>Développeur full-stack</t>
  </si>
  <si>
    <t>Directeur de projet</t>
  </si>
  <si>
    <t>UX designer</t>
  </si>
  <si>
    <t>UI designer</t>
  </si>
  <si>
    <t>Expert data visualisation</t>
  </si>
  <si>
    <t>Expert technique</t>
  </si>
  <si>
    <t>Leader technique</t>
  </si>
  <si>
    <t>Expert en sécurité et cybersécurité</t>
  </si>
  <si>
    <t>Formateur</t>
  </si>
  <si>
    <t>Géomaticien</t>
  </si>
  <si>
    <t>Ingénieur DevOps</t>
  </si>
  <si>
    <t>Ingénieur test</t>
  </si>
  <si>
    <t>Ingénieur recette</t>
  </si>
  <si>
    <t>Ingénieur qualité</t>
  </si>
  <si>
    <t>Intégrateur d'exploitation</t>
  </si>
  <si>
    <t>Responsable support</t>
  </si>
  <si>
    <t>Urbaniste</t>
  </si>
  <si>
    <t>Scrum master</t>
  </si>
  <si>
    <t>Partie II - Unités d'œuvres à prix unitaires
("BPU-UO")</t>
  </si>
  <si>
    <t>Type de commande</t>
  </si>
  <si>
    <t>Référence § dans le CCTP</t>
  </si>
  <si>
    <t>Prix en Euro HT</t>
  </si>
  <si>
    <t>Prix en Euro TTC</t>
  </si>
  <si>
    <t xml:space="preserve">Forfait </t>
  </si>
  <si>
    <t>6.1.1.</t>
  </si>
  <si>
    <t>6.1.2.</t>
  </si>
  <si>
    <t>6.1.3.</t>
  </si>
  <si>
    <t>6.1.4.</t>
  </si>
  <si>
    <t>6.1.5.</t>
  </si>
  <si>
    <t>6.1.6</t>
  </si>
  <si>
    <t>Prestation de développement (build) en mode agile</t>
  </si>
  <si>
    <t>6.2.1.</t>
  </si>
  <si>
    <t>6.2.2.</t>
  </si>
  <si>
    <t>Sprint agile de production - complexité simple</t>
  </si>
  <si>
    <t>6.2.3.</t>
  </si>
  <si>
    <t>10-SPAM</t>
  </si>
  <si>
    <t>forfait</t>
  </si>
  <si>
    <t>6.2.4.</t>
  </si>
  <si>
    <t>Prestation d'exploitation (run)</t>
  </si>
  <si>
    <t>6.3.1.</t>
  </si>
  <si>
    <t>6.3.2.</t>
  </si>
  <si>
    <t>6.3.3.</t>
  </si>
  <si>
    <t>6.3.4.</t>
  </si>
  <si>
    <t>6.3.5.</t>
  </si>
  <si>
    <t>6.3.6.</t>
  </si>
  <si>
    <t>6.3.7.</t>
  </si>
  <si>
    <t>6.3.8.</t>
  </si>
  <si>
    <t>6.3.9.</t>
  </si>
  <si>
    <t>Prestations complémentaires</t>
  </si>
  <si>
    <t>6.4.1.</t>
  </si>
  <si>
    <t>6.4.2.</t>
  </si>
  <si>
    <t>Décomposition du prix</t>
  </si>
  <si>
    <t>Nom UO</t>
  </si>
  <si>
    <t>Code UO</t>
  </si>
  <si>
    <t>Initialisation du marché</t>
  </si>
  <si>
    <t>01-INIT</t>
  </si>
  <si>
    <t>TJM en Euros HT</t>
  </si>
  <si>
    <t>Nombre Jour homme</t>
  </si>
  <si>
    <t xml:space="preserve">Total HT </t>
  </si>
  <si>
    <t>Total UO HT</t>
  </si>
  <si>
    <t>Prise en charge de la plateforme</t>
  </si>
  <si>
    <t>02-PECP</t>
  </si>
  <si>
    <t>Initialisation assistance utilisateurs</t>
  </si>
  <si>
    <t>P</t>
  </si>
  <si>
    <t>Supervision et pilotage de l’assistance utilisateurs (12 mois)</t>
  </si>
  <si>
    <t>04-AUSP</t>
  </si>
  <si>
    <t>Suivi de marché et coordination interne</t>
  </si>
  <si>
    <t>05-SMCI</t>
  </si>
  <si>
    <t>06-ACJI</t>
  </si>
  <si>
    <t>Sprint d'initialisation</t>
  </si>
  <si>
    <t>07-SPIN</t>
  </si>
  <si>
    <t>Sprint d'étalonnage</t>
  </si>
  <si>
    <t>08-SPET</t>
  </si>
  <si>
    <t>09-SPAS</t>
  </si>
  <si>
    <t>Sprint agile de production - complexité moyenne</t>
  </si>
  <si>
    <t>Sprint agile de production - complexité élevée</t>
  </si>
  <si>
    <t>11-SPAE</t>
  </si>
  <si>
    <t>13-EDCS</t>
  </si>
  <si>
    <t>Reprise et mise en qualité des données</t>
  </si>
  <si>
    <t>14-RMQD</t>
  </si>
  <si>
    <t>15-AUBA</t>
  </si>
  <si>
    <t>16-AURE</t>
  </si>
  <si>
    <t>17-AUAC</t>
  </si>
  <si>
    <t>Un (1) mois d'assistance utilisateurs en saison haute</t>
  </si>
  <si>
    <t>18-AUSH</t>
  </si>
  <si>
    <t>Un (1) mois de renfort de l’assistance utilisateurs</t>
  </si>
  <si>
    <t>19-AURF</t>
  </si>
  <si>
    <t>Exploitation d'une plateforme hébergée</t>
  </si>
  <si>
    <t>20-EXPH</t>
  </si>
  <si>
    <t>Réversibilité</t>
  </si>
  <si>
    <t>21-REVE</t>
  </si>
  <si>
    <t>Investigation</t>
  </si>
  <si>
    <t>22-INVE</t>
  </si>
  <si>
    <t>Mise en place d'un POC technique</t>
  </si>
  <si>
    <t>23-MPOC</t>
  </si>
  <si>
    <r>
      <t>- Le candidat renseigne</t>
    </r>
    <r>
      <rPr>
        <b/>
        <sz val="11"/>
        <rFont val="Liberation Sans"/>
        <family val="2"/>
      </rPr>
      <t xml:space="preserve"> obligatoirement l'intégralité des tableaux </t>
    </r>
    <r>
      <rPr>
        <b/>
        <u/>
        <sz val="11"/>
        <rFont val="Liberation Sans"/>
        <family val="2"/>
      </rPr>
      <t>selon la consigne ci-dessous</t>
    </r>
    <r>
      <rPr>
        <b/>
        <sz val="11"/>
        <rFont val="Liberation Sans"/>
        <family val="2"/>
      </rPr>
      <t>.</t>
    </r>
    <r>
      <rPr>
        <sz val="11"/>
        <rFont val="Liberation Sans"/>
        <family val="2"/>
      </rPr>
      <t xml:space="preserve">
- Tous les prix sont exprimés en euros (€)
- Tous les prix incluent tous les frais nécessaires à la réalisation complète des prestations (exemple : frais de livraison, frais de reprographie, frais de vie des personnels (frais de déplacement, de restauration, d'hébergement…).</t>
    </r>
  </si>
  <si>
    <r>
      <t xml:space="preserve">Renseigner le coût journalier HT en colonne E </t>
    </r>
    <r>
      <rPr>
        <u/>
        <sz val="11"/>
        <color theme="1"/>
        <rFont val="Aptos Narrow"/>
        <family val="2"/>
        <scheme val="minor"/>
      </rPr>
      <t>pour chaque profil et niveau de séniorité</t>
    </r>
  </si>
  <si>
    <r>
      <rPr>
        <u/>
        <sz val="11"/>
        <color theme="1"/>
        <rFont val="Aptos Narrow"/>
        <family val="2"/>
        <scheme val="minor"/>
      </rPr>
      <t>Sur chacun des onglets suivant relatifs à une unité d'œuvre (UO)</t>
    </r>
    <r>
      <rPr>
        <sz val="11"/>
        <color theme="1"/>
        <rFont val="Aptos Narrow"/>
        <family val="2"/>
        <scheme val="minor"/>
      </rPr>
      <t>, le candidat indique, en colonne D, le nombre de jours pour chacun des profils qu'il juge pertinent de mobiliser pour la prestation.
Les calculs s'effectuent automatiquement en colonne E. Toutefois, le candidat est invité à vérifier leur exactitude.</t>
    </r>
  </si>
  <si>
    <t>BPU-TJM</t>
  </si>
  <si>
    <r>
      <t xml:space="preserve">UO </t>
    </r>
    <r>
      <rPr>
        <b/>
        <sz val="11"/>
        <color theme="1"/>
        <rFont val="Aptos Narrow"/>
        <family val="2"/>
        <scheme val="minor"/>
      </rPr>
      <t>00-XXXX</t>
    </r>
  </si>
  <si>
    <t>Prestation de base d’assistance utilisateurs (6 mois)</t>
  </si>
  <si>
    <t>Prestation réduite d’assistance utilisateurs (6 mois)</t>
  </si>
  <si>
    <t>Prestation accrue d’assistance utilisateurs (6 mois)</t>
  </si>
  <si>
    <t>03-INAU</t>
  </si>
  <si>
    <t>Mise à disposition et amélioration continue d'une instance JIRA / JIRA SERVICE MANAGEMENT</t>
  </si>
  <si>
    <t>Lancement du marché et prestations transverses</t>
  </si>
  <si>
    <t>Intitulé des UO</t>
  </si>
  <si>
    <t>Référence 
des UO</t>
  </si>
  <si>
    <t>PMO (project management officer)</t>
  </si>
  <si>
    <t>PPO (Proxy Product Owner)</t>
  </si>
  <si>
    <t>Taux de TVA</t>
  </si>
  <si>
    <t>12-RSAN</t>
  </si>
  <si>
    <t>Réduction du stock d'anomalies</t>
  </si>
  <si>
    <t>Exploitation et développement de correctifs</t>
  </si>
  <si>
    <t>24-SPPE</t>
  </si>
  <si>
    <t>Sprint agile de petites évolutions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</si>
</sst>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5" formatCode="#,##0.00\ &quot;€&quot;"/>
  </numFmts>
  <fonts count="26">
    <font>
      <sz val="11"/>
      <color theme="1"/>
      <name val="Aptos Narrow"/>
      <family val="2"/>
      <scheme val="minor"/>
    </font>
    <font>
      <sz val="8"/>
      <name val="Aptos Narrow"/>
      <family val="2"/>
      <scheme val="minor"/>
    </font>
    <font>
      <b/>
      <sz val="11"/>
      <color theme="1"/>
      <name val="Aptos Narrow"/>
      <family val="2"/>
      <scheme val="minor"/>
    </font>
    <font>
      <sz val="10"/>
      <color theme="1"/>
      <name val="Marianne"/>
      <family val="3"/>
    </font>
    <font>
      <sz val="9"/>
      <color theme="1"/>
      <name val="Marianne"/>
      <family val="3"/>
    </font>
    <font>
      <b/>
      <sz val="10"/>
      <color theme="1"/>
      <name val="Marianne"/>
      <family val="3"/>
    </font>
    <font>
      <b/>
      <sz val="11"/>
      <color theme="0"/>
      <name val="Marianne"/>
      <family val="3"/>
    </font>
    <font>
      <b/>
      <sz val="9"/>
      <color theme="1"/>
      <name val="Marianne"/>
      <family val="3"/>
    </font>
    <font>
      <b/>
      <sz val="9"/>
      <name val="Marianne"/>
      <family val="3"/>
    </font>
    <font>
      <sz val="11"/>
      <color theme="1"/>
      <name val="Aptos Narrow"/>
      <family val="2"/>
      <scheme val="minor"/>
    </font>
    <font>
      <sz val="10"/>
      <name val="Marianne"/>
      <family val="3"/>
    </font>
    <font>
      <b/>
      <sz val="16"/>
      <color theme="1"/>
      <name val="Liberation Sans"/>
      <family val="2"/>
    </font>
    <font>
      <b/>
      <sz val="28"/>
      <color rgb="FF0070C0"/>
      <name val="Liberation Sans"/>
      <family val="2"/>
    </font>
    <font>
      <b/>
      <sz val="22"/>
      <color rgb="FF0070C0"/>
      <name val="Liberation Sans"/>
      <family val="2"/>
    </font>
    <font>
      <b/>
      <sz val="14"/>
      <color rgb="FF0070C0"/>
      <name val="Liberation Sans"/>
      <family val="2"/>
    </font>
    <font>
      <b/>
      <sz val="14"/>
      <name val="Liberation Sans"/>
      <family val="2"/>
    </font>
    <font>
      <b/>
      <sz val="16"/>
      <color rgb="FF0070C0"/>
      <name val="Liberation Sans"/>
      <family val="2"/>
    </font>
    <font>
      <sz val="11"/>
      <name val="Liberation Sans"/>
      <family val="2"/>
    </font>
    <font>
      <b/>
      <sz val="11"/>
      <color theme="1"/>
      <name val="Marianne"/>
      <family val="3"/>
    </font>
    <font>
      <b/>
      <sz val="14"/>
      <color theme="1"/>
      <name val="Marianne"/>
      <family val="3"/>
    </font>
    <font>
      <u/>
      <sz val="11"/>
      <color theme="1"/>
      <name val="Aptos Narrow"/>
      <family val="2"/>
      <scheme val="minor"/>
    </font>
    <font>
      <b/>
      <sz val="9"/>
      <color theme="1"/>
      <name val="Marianne"/>
      <family val="3"/>
    </font>
    <font>
      <b/>
      <sz val="11"/>
      <name val="Liberation Sans"/>
      <family val="2"/>
    </font>
    <font>
      <b/>
      <u/>
      <sz val="11"/>
      <name val="Liberation Sans"/>
      <family val="2"/>
    </font>
    <font>
      <sz val="11"/>
      <color theme="1"/>
      <name val="Aptos Narrow"/>
      <family val="2"/>
      <scheme val="minor"/>
    </font>
    <font>
      <b/>
      <sz val="11"/>
      <color theme="1"/>
      <name val="Aptos Narrow"/>
      <family val="2"/>
      <scheme val="minor"/>
    </font>
  </fonts>
  <fills count="7">
    <fill>
      <patternFill patternType="none"/>
    </fill>
    <fill>
      <patternFill patternType="gray125"/>
    </fill>
    <fill>
      <patternFill patternType="solid">
        <fgColor theme="3" tint="0.89999084444715716"/>
        <bgColor indexed="64"/>
      </patternFill>
    </fill>
    <fill>
      <patternFill patternType="solid">
        <fgColor theme="3" tint="0.499984740745262"/>
        <bgColor indexed="64"/>
      </patternFill>
    </fill>
    <fill>
      <patternFill patternType="solid">
        <fgColor theme="3" tint="0.749992370372631"/>
        <bgColor indexed="64"/>
      </patternFill>
    </fill>
    <fill>
      <patternFill patternType="solid">
        <fgColor rgb="FFFFFF00"/>
        <bgColor indexed="64"/>
      </patternFill>
    </fill>
    <fill>
      <patternFill patternType="solid">
        <fgColor theme="0"/>
        <bgColor indexed="64"/>
      </patternFill>
    </fill>
  </fills>
  <borders count="56">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style="thin">
        <color theme="1"/>
      </right>
      <top style="thin">
        <color theme="1"/>
      </top>
      <bottom/>
      <diagonal/>
    </border>
    <border>
      <left style="thin">
        <color theme="1"/>
      </left>
      <right style="thin">
        <color theme="1"/>
      </right>
      <top style="medium">
        <color indexed="64"/>
      </top>
      <bottom style="thin">
        <color theme="1"/>
      </bottom>
      <diagonal/>
    </border>
    <border>
      <left style="thin">
        <color theme="1"/>
      </left>
      <right style="thin">
        <color theme="1"/>
      </right>
      <top style="thin">
        <color theme="1"/>
      </top>
      <bottom style="medium">
        <color indexed="64"/>
      </bottom>
      <diagonal/>
    </border>
    <border>
      <left style="medium">
        <color indexed="64"/>
      </left>
      <right style="thin">
        <color theme="1"/>
      </right>
      <top style="medium">
        <color indexed="64"/>
      </top>
      <bottom style="medium">
        <color indexed="64"/>
      </bottom>
      <diagonal/>
    </border>
    <border>
      <left style="thin">
        <color theme="1"/>
      </left>
      <right style="thin">
        <color theme="1"/>
      </right>
      <top style="medium">
        <color indexed="64"/>
      </top>
      <bottom style="medium">
        <color indexed="64"/>
      </bottom>
      <diagonal/>
    </border>
    <border>
      <left style="thin">
        <color theme="1"/>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theme="1"/>
      </right>
      <top style="medium">
        <color indexed="64"/>
      </top>
      <bottom/>
      <diagonal/>
    </border>
    <border>
      <left style="medium">
        <color indexed="64"/>
      </left>
      <right style="thin">
        <color theme="1"/>
      </right>
      <top/>
      <bottom/>
      <diagonal/>
    </border>
    <border>
      <left style="medium">
        <color indexed="64"/>
      </left>
      <right style="thin">
        <color theme="1"/>
      </right>
      <top/>
      <bottom style="medium">
        <color indexed="64"/>
      </bottom>
      <diagonal/>
    </border>
    <border>
      <left style="thin">
        <color theme="1"/>
      </left>
      <right style="thin">
        <color theme="1"/>
      </right>
      <top style="medium">
        <color indexed="64"/>
      </top>
      <bottom/>
      <diagonal/>
    </border>
    <border>
      <left style="thin">
        <color theme="1"/>
      </left>
      <right style="thin">
        <color theme="1"/>
      </right>
      <top/>
      <bottom style="medium">
        <color indexed="64"/>
      </bottom>
      <diagonal/>
    </border>
    <border>
      <left/>
      <right style="thin">
        <color theme="1"/>
      </right>
      <top style="medium">
        <color indexed="64"/>
      </top>
      <bottom/>
      <diagonal/>
    </border>
    <border>
      <left/>
      <right style="thin">
        <color theme="1"/>
      </right>
      <top/>
      <bottom/>
      <diagonal/>
    </border>
    <border>
      <left/>
      <right style="thin">
        <color theme="1"/>
      </right>
      <top/>
      <bottom style="medium">
        <color indexed="64"/>
      </bottom>
      <diagonal/>
    </border>
    <border>
      <left/>
      <right style="thin">
        <color theme="1"/>
      </right>
      <top style="medium">
        <color indexed="64"/>
      </top>
      <bottom style="medium">
        <color indexed="64"/>
      </bottom>
      <diagonal/>
    </border>
    <border>
      <left/>
      <right/>
      <top style="medium">
        <color indexed="64"/>
      </top>
      <bottom/>
      <diagonal/>
    </border>
    <border>
      <left style="thin">
        <color theme="1"/>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ck">
        <color theme="1"/>
      </right>
      <top style="medium">
        <color indexed="64"/>
      </top>
      <bottom style="thick">
        <color theme="1"/>
      </bottom>
      <diagonal/>
    </border>
    <border>
      <left style="thick">
        <color theme="1"/>
      </left>
      <right style="thick">
        <color theme="1"/>
      </right>
      <top style="medium">
        <color indexed="64"/>
      </top>
      <bottom style="thick">
        <color theme="1"/>
      </bottom>
      <diagonal/>
    </border>
    <border>
      <left style="thick">
        <color theme="1"/>
      </left>
      <right style="medium">
        <color indexed="64"/>
      </right>
      <top style="medium">
        <color indexed="64"/>
      </top>
      <bottom style="thick">
        <color theme="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theme="1"/>
      </bottom>
      <diagonal/>
    </border>
    <border>
      <left/>
      <right style="thin">
        <color theme="1"/>
      </right>
      <top/>
      <bottom style="thin">
        <color theme="1"/>
      </bottom>
      <diagonal/>
    </border>
    <border>
      <left style="thin">
        <color indexed="64"/>
      </left>
      <right/>
      <top style="thin">
        <color indexed="64"/>
      </top>
      <bottom style="thin">
        <color indexed="64"/>
      </bottom>
      <diagonal/>
    </border>
    <border>
      <left/>
      <right/>
      <top style="thin">
        <color theme="1"/>
      </top>
      <bottom/>
      <diagonal/>
    </border>
    <border>
      <left style="thin">
        <color theme="1"/>
      </left>
      <right/>
      <top style="medium">
        <color indexed="64"/>
      </top>
      <bottom style="thin">
        <color theme="1"/>
      </bottom>
      <diagonal/>
    </border>
    <border>
      <left style="thin">
        <color theme="1"/>
      </left>
      <right/>
      <top style="thin">
        <color theme="1"/>
      </top>
      <bottom style="thin">
        <color theme="1"/>
      </bottom>
      <diagonal/>
    </border>
    <border>
      <left style="thin">
        <color theme="1"/>
      </left>
      <right/>
      <top style="thin">
        <color theme="1"/>
      </top>
      <bottom style="medium">
        <color indexed="64"/>
      </bottom>
      <diagonal/>
    </border>
    <border>
      <left/>
      <right style="thin">
        <color theme="1"/>
      </right>
      <top style="medium">
        <color indexed="64"/>
      </top>
      <bottom style="thin">
        <color theme="1"/>
      </bottom>
      <diagonal/>
    </border>
    <border>
      <left/>
      <right style="thin">
        <color theme="1"/>
      </right>
      <top style="thin">
        <color theme="1"/>
      </top>
      <bottom style="thin">
        <color theme="1"/>
      </bottom>
      <diagonal/>
    </border>
    <border>
      <left/>
      <right style="thin">
        <color theme="1"/>
      </right>
      <top style="thin">
        <color theme="1"/>
      </top>
      <bottom style="medium">
        <color indexed="64"/>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s>
  <cellStyleXfs count="6">
    <xf numFmtId="0" fontId="0" fillId="0" borderId="0"/>
    <xf numFmtId="0" fontId="9" fillId="0" borderId="0"/>
    <xf numFmtId="16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cellStyleXfs>
  <cellXfs count="154">
    <xf numFmtId="0" fontId="0" fillId="0" borderId="0" xfId="0"/>
    <xf numFmtId="0" fontId="4" fillId="0" borderId="1" xfId="0" applyFont="1" applyBorder="1"/>
    <xf numFmtId="0" fontId="8" fillId="4" borderId="4" xfId="0" applyFont="1" applyFill="1" applyBorder="1" applyAlignment="1">
      <alignment horizontal="center" vertical="center" wrapText="1"/>
    </xf>
    <xf numFmtId="0" fontId="4" fillId="0" borderId="3" xfId="0" applyFont="1" applyBorder="1"/>
    <xf numFmtId="0" fontId="4" fillId="0" borderId="5" xfId="0" applyFont="1" applyBorder="1"/>
    <xf numFmtId="0" fontId="4" fillId="0" borderId="6" xfId="0" applyFont="1" applyBorder="1"/>
    <xf numFmtId="0" fontId="4" fillId="0" borderId="8" xfId="0" applyFont="1" applyBorder="1"/>
    <xf numFmtId="0" fontId="4" fillId="0" borderId="4" xfId="0" applyFont="1" applyBorder="1"/>
    <xf numFmtId="0" fontId="4" fillId="0" borderId="16" xfId="0" applyFont="1" applyBorder="1" applyAlignment="1">
      <alignment horizontal="lef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4" fillId="0" borderId="19" xfId="0" applyFont="1" applyBorder="1"/>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2" xfId="0" applyFont="1" applyBorder="1" applyAlignment="1">
      <alignment horizontal="left" vertical="center"/>
    </xf>
    <xf numFmtId="0" fontId="4" fillId="0" borderId="7" xfId="0" applyFont="1" applyBorder="1" applyAlignment="1">
      <alignment wrapText="1"/>
    </xf>
    <xf numFmtId="0" fontId="8" fillId="4" borderId="7"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4" borderId="22" xfId="0" applyFont="1" applyFill="1" applyBorder="1" applyAlignment="1">
      <alignment horizontal="center" vertical="center" wrapText="1"/>
    </xf>
    <xf numFmtId="0" fontId="7" fillId="4" borderId="24" xfId="0" applyFont="1" applyFill="1" applyBorder="1" applyAlignment="1">
      <alignment horizontal="left" vertical="center"/>
    </xf>
    <xf numFmtId="0" fontId="2" fillId="4" borderId="23" xfId="0" applyFont="1" applyFill="1" applyBorder="1"/>
    <xf numFmtId="2" fontId="2" fillId="4" borderId="23" xfId="0" applyNumberFormat="1" applyFont="1" applyFill="1" applyBorder="1"/>
    <xf numFmtId="2" fontId="4" fillId="5" borderId="23" xfId="0" applyNumberFormat="1" applyFont="1" applyFill="1" applyBorder="1"/>
    <xf numFmtId="2" fontId="4" fillId="5" borderId="0" xfId="0" applyNumberFormat="1" applyFont="1" applyFill="1"/>
    <xf numFmtId="2" fontId="4" fillId="5" borderId="20" xfId="0" applyNumberFormat="1" applyFont="1" applyFill="1" applyBorder="1"/>
    <xf numFmtId="2" fontId="4" fillId="5" borderId="35" xfId="0" applyNumberFormat="1" applyFont="1" applyFill="1" applyBorder="1"/>
    <xf numFmtId="0" fontId="0" fillId="0" borderId="10" xfId="0" applyBorder="1"/>
    <xf numFmtId="0" fontId="4" fillId="0" borderId="10" xfId="0" applyFont="1" applyBorder="1"/>
    <xf numFmtId="0" fontId="4" fillId="0" borderId="36" xfId="0" applyFont="1" applyBorder="1"/>
    <xf numFmtId="0" fontId="8" fillId="4" borderId="26" xfId="0" applyFont="1" applyFill="1" applyBorder="1" applyAlignment="1">
      <alignment horizontal="center" vertical="center" wrapText="1"/>
    </xf>
    <xf numFmtId="0" fontId="8" fillId="4" borderId="27" xfId="0" applyFont="1" applyFill="1" applyBorder="1" applyAlignment="1">
      <alignment horizontal="center" vertical="center" wrapText="1"/>
    </xf>
    <xf numFmtId="0" fontId="8" fillId="4" borderId="28" xfId="0" applyFont="1" applyFill="1" applyBorder="1" applyAlignment="1">
      <alignment horizontal="center" vertical="center" wrapText="1"/>
    </xf>
    <xf numFmtId="0" fontId="4" fillId="0" borderId="25" xfId="0" applyFont="1" applyBorder="1"/>
    <xf numFmtId="0" fontId="8" fillId="4" borderId="24"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31" xfId="0" applyFont="1" applyFill="1" applyBorder="1" applyAlignment="1">
      <alignment horizontal="center" vertical="center" wrapText="1"/>
    </xf>
    <xf numFmtId="0" fontId="8" fillId="4" borderId="37" xfId="0" applyFont="1" applyFill="1" applyBorder="1" applyAlignment="1">
      <alignment horizontal="center" vertical="center" wrapText="1"/>
    </xf>
    <xf numFmtId="0" fontId="7" fillId="4" borderId="23" xfId="0" applyFont="1" applyFill="1" applyBorder="1"/>
    <xf numFmtId="0" fontId="0" fillId="0" borderId="33" xfId="0" applyBorder="1"/>
    <xf numFmtId="0" fontId="3" fillId="0" borderId="33" xfId="0" applyFont="1" applyBorder="1" applyAlignment="1">
      <alignment horizontal="left" vertical="center"/>
    </xf>
    <xf numFmtId="0" fontId="3" fillId="0" borderId="0" xfId="0" applyFont="1" applyAlignment="1">
      <alignment horizontal="left" vertical="center"/>
    </xf>
    <xf numFmtId="0" fontId="3" fillId="0" borderId="33" xfId="0" applyFont="1" applyBorder="1" applyAlignment="1">
      <alignment vertical="center"/>
    </xf>
    <xf numFmtId="0" fontId="3" fillId="0" borderId="0" xfId="0" applyFont="1" applyAlignment="1">
      <alignment vertical="center"/>
    </xf>
    <xf numFmtId="0" fontId="3" fillId="0" borderId="0" xfId="0" applyFont="1" applyAlignment="1">
      <alignment vertical="center" wrapText="1"/>
    </xf>
    <xf numFmtId="0" fontId="3" fillId="0" borderId="33" xfId="0" applyFont="1" applyBorder="1" applyAlignment="1">
      <alignment vertical="center" wrapText="1"/>
    </xf>
    <xf numFmtId="0" fontId="0" fillId="0" borderId="0" xfId="0" applyAlignment="1">
      <alignment horizontal="left" vertical="center" wrapText="1"/>
    </xf>
    <xf numFmtId="0" fontId="0" fillId="0" borderId="0" xfId="0" applyAlignment="1">
      <alignment horizontal="left" vertical="center"/>
    </xf>
    <xf numFmtId="0" fontId="4" fillId="0" borderId="32" xfId="0" applyFont="1" applyBorder="1" applyAlignment="1">
      <alignment vertical="center" wrapText="1"/>
    </xf>
    <xf numFmtId="0" fontId="4" fillId="0" borderId="33" xfId="0" applyFont="1" applyBorder="1" applyAlignment="1">
      <alignment vertical="center" wrapText="1"/>
    </xf>
    <xf numFmtId="0" fontId="4" fillId="0" borderId="34" xfId="0" applyFont="1" applyBorder="1" applyAlignment="1">
      <alignment vertical="center" wrapText="1"/>
    </xf>
    <xf numFmtId="0" fontId="4" fillId="0" borderId="24" xfId="0" applyFont="1" applyBorder="1" applyAlignment="1">
      <alignment wrapText="1"/>
    </xf>
    <xf numFmtId="0" fontId="4" fillId="0" borderId="22" xfId="0" applyFont="1" applyBorder="1"/>
    <xf numFmtId="0" fontId="0" fillId="0" borderId="0" xfId="0" applyAlignment="1">
      <alignment vertical="center"/>
    </xf>
    <xf numFmtId="0" fontId="10" fillId="0" borderId="0" xfId="0" applyFont="1" applyAlignment="1">
      <alignment vertical="center" wrapText="1"/>
    </xf>
    <xf numFmtId="0" fontId="13" fillId="0" borderId="0" xfId="0" applyFont="1" applyAlignment="1">
      <alignment horizontal="center" wrapText="1"/>
    </xf>
    <xf numFmtId="0" fontId="17" fillId="0" borderId="0" xfId="0" quotePrefix="1" applyFont="1" applyAlignment="1">
      <alignment horizontal="left" vertical="center" wrapText="1"/>
    </xf>
    <xf numFmtId="0" fontId="17" fillId="0" borderId="0" xfId="0" applyFont="1" applyAlignment="1">
      <alignment horizontal="left" vertical="center" wrapText="1"/>
    </xf>
    <xf numFmtId="0" fontId="18" fillId="0" borderId="0" xfId="0" applyFont="1"/>
    <xf numFmtId="0" fontId="2" fillId="4" borderId="41" xfId="0" applyFont="1" applyFill="1" applyBorder="1"/>
    <xf numFmtId="165" fontId="3" fillId="0" borderId="0" xfId="0" applyNumberFormat="1" applyFont="1"/>
    <xf numFmtId="165" fontId="3" fillId="0" borderId="10" xfId="0" applyNumberFormat="1" applyFont="1" applyBorder="1"/>
    <xf numFmtId="165" fontId="3" fillId="0" borderId="0" xfId="0" applyNumberFormat="1" applyFont="1" applyAlignment="1">
      <alignment vertical="center" wrapText="1"/>
    </xf>
    <xf numFmtId="165" fontId="4" fillId="5" borderId="5" xfId="0" applyNumberFormat="1" applyFont="1" applyFill="1" applyBorder="1"/>
    <xf numFmtId="165" fontId="4" fillId="0" borderId="5" xfId="0" applyNumberFormat="1" applyFont="1" applyBorder="1"/>
    <xf numFmtId="165" fontId="4" fillId="5" borderId="1" xfId="0" applyNumberFormat="1" applyFont="1" applyFill="1" applyBorder="1"/>
    <xf numFmtId="165" fontId="4" fillId="0" borderId="1" xfId="0" applyNumberFormat="1" applyFont="1" applyBorder="1"/>
    <xf numFmtId="165" fontId="4" fillId="5" borderId="6" xfId="0" applyNumberFormat="1" applyFont="1" applyFill="1" applyBorder="1"/>
    <xf numFmtId="165" fontId="4" fillId="0" borderId="6" xfId="0" applyNumberFormat="1" applyFont="1" applyBorder="1"/>
    <xf numFmtId="165" fontId="4" fillId="5" borderId="8" xfId="0" applyNumberFormat="1" applyFont="1" applyFill="1" applyBorder="1"/>
    <xf numFmtId="165" fontId="4" fillId="0" borderId="8" xfId="0" applyNumberFormat="1" applyFont="1" applyBorder="1"/>
    <xf numFmtId="165" fontId="4" fillId="5" borderId="3" xfId="0" applyNumberFormat="1" applyFont="1" applyFill="1" applyBorder="1"/>
    <xf numFmtId="165" fontId="4" fillId="0" borderId="3" xfId="0" applyNumberFormat="1" applyFont="1" applyBorder="1"/>
    <xf numFmtId="165" fontId="4" fillId="5" borderId="4" xfId="0" applyNumberFormat="1" applyFont="1" applyFill="1" applyBorder="1"/>
    <xf numFmtId="165" fontId="4" fillId="0" borderId="4" xfId="0" applyNumberFormat="1" applyFont="1" applyBorder="1"/>
    <xf numFmtId="44" fontId="4" fillId="0" borderId="25" xfId="4" applyFont="1" applyBorder="1"/>
    <xf numFmtId="44" fontId="4" fillId="0" borderId="10" xfId="4" applyFont="1" applyBorder="1"/>
    <xf numFmtId="44" fontId="4" fillId="0" borderId="36" xfId="4" applyFont="1" applyBorder="1"/>
    <xf numFmtId="44" fontId="4" fillId="0" borderId="22" xfId="4" applyFont="1" applyBorder="1"/>
    <xf numFmtId="44" fontId="4" fillId="0" borderId="32" xfId="4" applyFont="1" applyBorder="1"/>
    <xf numFmtId="44" fontId="4" fillId="0" borderId="33" xfId="4" applyFont="1" applyBorder="1"/>
    <xf numFmtId="44" fontId="4" fillId="0" borderId="34" xfId="4" applyFont="1" applyBorder="1"/>
    <xf numFmtId="44" fontId="4" fillId="0" borderId="24" xfId="4" applyFont="1" applyBorder="1"/>
    <xf numFmtId="44" fontId="2" fillId="4" borderId="23" xfId="4" applyFont="1" applyFill="1" applyBorder="1"/>
    <xf numFmtId="44" fontId="7" fillId="4" borderId="23" xfId="4" applyFont="1" applyFill="1" applyBorder="1"/>
    <xf numFmtId="0" fontId="7" fillId="0" borderId="0" xfId="0" applyFont="1" applyAlignment="1">
      <alignment horizontal="left" vertical="center" wrapText="1"/>
    </xf>
    <xf numFmtId="0" fontId="4" fillId="0" borderId="0" xfId="0" applyFont="1" applyAlignment="1">
      <alignment horizontal="center" vertical="center"/>
    </xf>
    <xf numFmtId="0" fontId="21" fillId="0" borderId="0" xfId="0" applyFont="1" applyAlignment="1">
      <alignment horizontal="center" vertical="center" wrapText="1"/>
    </xf>
    <xf numFmtId="0" fontId="21" fillId="0" borderId="0" xfId="0" applyFont="1" applyAlignment="1">
      <alignment vertical="center" wrapText="1"/>
    </xf>
    <xf numFmtId="0" fontId="21" fillId="0" borderId="0" xfId="0" applyFont="1" applyAlignment="1">
      <alignment horizontal="left" vertical="center" wrapText="1"/>
    </xf>
    <xf numFmtId="0" fontId="6" fillId="3" borderId="38" xfId="0" applyFont="1" applyFill="1" applyBorder="1" applyAlignment="1">
      <alignment horizontal="center" vertical="center" wrapText="1"/>
    </xf>
    <xf numFmtId="0" fontId="6" fillId="3" borderId="39" xfId="0" applyFont="1" applyFill="1" applyBorder="1" applyAlignment="1">
      <alignment horizontal="center" vertical="center" wrapText="1"/>
    </xf>
    <xf numFmtId="0" fontId="6" fillId="3" borderId="40" xfId="0" applyFont="1" applyFill="1" applyBorder="1" applyAlignment="1">
      <alignment horizontal="center" vertical="center" wrapText="1"/>
    </xf>
    <xf numFmtId="0" fontId="0" fillId="0" borderId="0" xfId="0" applyAlignment="1">
      <alignment vertical="center" wrapText="1"/>
    </xf>
    <xf numFmtId="0" fontId="7" fillId="0" borderId="44" xfId="0" applyFont="1" applyBorder="1" applyAlignment="1">
      <alignment horizontal="center" wrapText="1"/>
    </xf>
    <xf numFmtId="0" fontId="7" fillId="0" borderId="44" xfId="0" applyFont="1" applyBorder="1" applyAlignment="1">
      <alignment horizontal="center"/>
    </xf>
    <xf numFmtId="0" fontId="0" fillId="0" borderId="41" xfId="0" applyBorder="1" applyAlignment="1">
      <alignment horizontal="center" vertical="center"/>
    </xf>
    <xf numFmtId="0" fontId="25" fillId="0" borderId="41" xfId="0" applyFont="1" applyBorder="1" applyAlignment="1">
      <alignment horizontal="center" vertical="center"/>
    </xf>
    <xf numFmtId="0" fontId="4" fillId="0" borderId="20" xfId="0" applyFont="1" applyBorder="1"/>
    <xf numFmtId="0" fontId="4" fillId="0" borderId="0" xfId="0" applyFont="1"/>
    <xf numFmtId="0" fontId="4" fillId="0" borderId="35" xfId="0" applyFont="1" applyBorder="1"/>
    <xf numFmtId="165" fontId="4" fillId="6" borderId="0" xfId="0" applyNumberFormat="1" applyFont="1" applyFill="1"/>
    <xf numFmtId="9" fontId="7" fillId="6" borderId="5" xfId="5" applyFont="1" applyFill="1" applyBorder="1" applyAlignment="1">
      <alignment horizontal="center" vertical="center"/>
    </xf>
    <xf numFmtId="165" fontId="4" fillId="5" borderId="48" xfId="0" applyNumberFormat="1" applyFont="1" applyFill="1" applyBorder="1"/>
    <xf numFmtId="165" fontId="4" fillId="5" borderId="49" xfId="0" applyNumberFormat="1" applyFont="1" applyFill="1" applyBorder="1"/>
    <xf numFmtId="165" fontId="4" fillId="5" borderId="50" xfId="0" applyNumberFormat="1" applyFont="1" applyFill="1" applyBorder="1"/>
    <xf numFmtId="165" fontId="4" fillId="0" borderId="51" xfId="0" applyNumberFormat="1" applyFont="1" applyBorder="1"/>
    <xf numFmtId="165" fontId="4" fillId="0" borderId="52" xfId="0" applyNumberFormat="1" applyFont="1" applyBorder="1"/>
    <xf numFmtId="165" fontId="4" fillId="0" borderId="53" xfId="0" applyNumberFormat="1" applyFont="1" applyBorder="1"/>
    <xf numFmtId="9" fontId="5" fillId="0" borderId="0" xfId="0" applyNumberFormat="1" applyFont="1" applyAlignment="1">
      <alignment horizontal="center" vertical="center"/>
    </xf>
    <xf numFmtId="9" fontId="2" fillId="0" borderId="0" xfId="0" applyNumberFormat="1" applyFont="1" applyAlignment="1">
      <alignment horizontal="center" vertical="center"/>
    </xf>
    <xf numFmtId="0" fontId="3" fillId="0" borderId="0" xfId="0" applyFont="1" applyAlignment="1">
      <alignment horizontal="center" vertical="center" wrapText="1"/>
    </xf>
    <xf numFmtId="0" fontId="10" fillId="0" borderId="0" xfId="0" applyFont="1" applyAlignment="1">
      <alignment horizontal="center" vertical="center" wrapText="1"/>
    </xf>
    <xf numFmtId="9" fontId="5" fillId="0" borderId="0" xfId="0" applyNumberFormat="1" applyFont="1" applyAlignment="1">
      <alignment horizontal="center"/>
    </xf>
    <xf numFmtId="0" fontId="3" fillId="0" borderId="0" xfId="0" applyFont="1" applyAlignment="1">
      <alignment horizontal="center" vertical="center"/>
    </xf>
    <xf numFmtId="0" fontId="2" fillId="4" borderId="41" xfId="0" applyFont="1" applyFill="1" applyBorder="1" applyAlignment="1">
      <alignment horizontal="center"/>
    </xf>
    <xf numFmtId="0" fontId="0" fillId="0" borderId="41" xfId="0" applyBorder="1" applyAlignment="1">
      <alignment horizontal="left" vertical="center"/>
    </xf>
    <xf numFmtId="0" fontId="0" fillId="0" borderId="41" xfId="0" applyBorder="1" applyAlignment="1">
      <alignment horizontal="left" vertical="center" wrapText="1"/>
    </xf>
    <xf numFmtId="0" fontId="24" fillId="0" borderId="41" xfId="0" applyFont="1" applyBorder="1" applyAlignment="1">
      <alignment horizontal="left" vertical="center" wrapText="1"/>
    </xf>
    <xf numFmtId="0" fontId="11" fillId="0" borderId="46"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12" fillId="0" borderId="0" xfId="0" applyFont="1" applyAlignment="1">
      <alignment horizontal="center" wrapText="1"/>
    </xf>
    <xf numFmtId="0" fontId="13" fillId="0" borderId="0" xfId="0" applyFont="1" applyAlignment="1">
      <alignment horizontal="center" wrapText="1"/>
    </xf>
    <xf numFmtId="0" fontId="17" fillId="0" borderId="0" xfId="0" quotePrefix="1" applyFont="1" applyAlignment="1">
      <alignment horizontal="left" vertical="center" wrapText="1"/>
    </xf>
    <xf numFmtId="0" fontId="17" fillId="0" borderId="0" xfId="0" applyFont="1" applyAlignment="1">
      <alignment horizontal="left" vertical="center" wrapText="1"/>
    </xf>
    <xf numFmtId="0" fontId="14" fillId="0" borderId="0" xfId="0" applyFont="1" applyAlignment="1">
      <alignment horizontal="left" vertical="center"/>
    </xf>
    <xf numFmtId="9" fontId="7" fillId="6" borderId="14" xfId="5" applyFont="1" applyFill="1" applyBorder="1" applyAlignment="1">
      <alignment horizontal="center" vertical="center"/>
    </xf>
    <xf numFmtId="9" fontId="7" fillId="6" borderId="2" xfId="5" applyFont="1" applyFill="1" applyBorder="1" applyAlignment="1">
      <alignment horizontal="center" vertical="center"/>
    </xf>
    <xf numFmtId="9" fontId="7" fillId="6" borderId="15" xfId="5" applyFont="1" applyFill="1" applyBorder="1" applyAlignment="1">
      <alignment horizontal="center" vertical="center"/>
    </xf>
    <xf numFmtId="9" fontId="7" fillId="6" borderId="54" xfId="5" applyFont="1" applyFill="1" applyBorder="1" applyAlignment="1">
      <alignment horizontal="center" vertical="center"/>
    </xf>
    <xf numFmtId="9" fontId="7" fillId="6" borderId="41" xfId="5" applyFont="1" applyFill="1" applyBorder="1" applyAlignment="1">
      <alignment horizontal="center" vertical="center"/>
    </xf>
    <xf numFmtId="9" fontId="7" fillId="6" borderId="55" xfId="5" applyFont="1" applyFill="1" applyBorder="1" applyAlignment="1">
      <alignment horizontal="center" vertical="center"/>
    </xf>
    <xf numFmtId="0" fontId="7" fillId="0" borderId="44" xfId="0" applyFont="1" applyBorder="1" applyAlignment="1">
      <alignment horizontal="center" wrapText="1"/>
    </xf>
    <xf numFmtId="0" fontId="7" fillId="0" borderId="44" xfId="0" applyFont="1" applyBorder="1" applyAlignment="1">
      <alignment horizontal="center"/>
    </xf>
    <xf numFmtId="0" fontId="7" fillId="0" borderId="45" xfId="0" applyFont="1" applyBorder="1" applyAlignment="1">
      <alignment horizontal="center"/>
    </xf>
    <xf numFmtId="0" fontId="4" fillId="0" borderId="47" xfId="0" applyFont="1" applyBorder="1" applyAlignment="1">
      <alignment horizontal="left" wrapText="1"/>
    </xf>
    <xf numFmtId="0" fontId="4" fillId="0" borderId="11" xfId="0" applyFont="1" applyBorder="1" applyAlignment="1">
      <alignment horizontal="left" vertical="center" wrapText="1"/>
    </xf>
    <xf numFmtId="0" fontId="4" fillId="0" borderId="13" xfId="0" applyFont="1" applyBorder="1" applyAlignment="1">
      <alignment horizontal="left" vertical="center" wrapText="1"/>
    </xf>
    <xf numFmtId="0" fontId="4" fillId="0" borderId="12" xfId="0" applyFont="1" applyBorder="1" applyAlignment="1">
      <alignment horizontal="left" vertical="center" wrapText="1"/>
    </xf>
    <xf numFmtId="0" fontId="4" fillId="0" borderId="14" xfId="0" applyFont="1" applyBorder="1" applyAlignment="1">
      <alignment horizontal="left" vertical="center" wrapText="1"/>
    </xf>
    <xf numFmtId="0" fontId="4" fillId="0" borderId="2" xfId="0" applyFont="1" applyBorder="1" applyAlignment="1">
      <alignment horizontal="left" vertical="center" wrapText="1"/>
    </xf>
    <xf numFmtId="0" fontId="4" fillId="0" borderId="15" xfId="0" applyFont="1" applyBorder="1" applyAlignment="1">
      <alignment horizontal="left" vertical="center" wrapText="1"/>
    </xf>
    <xf numFmtId="0" fontId="5" fillId="2" borderId="33" xfId="0" applyFont="1" applyFill="1" applyBorder="1" applyAlignment="1">
      <alignment horizontal="center"/>
    </xf>
    <xf numFmtId="0" fontId="5" fillId="2" borderId="0" xfId="0" applyFont="1" applyFill="1" applyAlignment="1">
      <alignment horizontal="center"/>
    </xf>
    <xf numFmtId="0" fontId="5" fillId="2" borderId="10" xfId="0" applyFont="1" applyFill="1" applyBorder="1" applyAlignment="1">
      <alignment horizontal="center"/>
    </xf>
    <xf numFmtId="0" fontId="19" fillId="0" borderId="46" xfId="0" applyFont="1" applyBorder="1" applyAlignment="1">
      <alignment horizontal="center" wrapText="1"/>
    </xf>
    <xf numFmtId="0" fontId="19" fillId="0" borderId="42" xfId="0" applyFont="1" applyBorder="1" applyAlignment="1">
      <alignment horizontal="center" wrapText="1"/>
    </xf>
    <xf numFmtId="0" fontId="19" fillId="0" borderId="43" xfId="0" applyFont="1" applyBorder="1" applyAlignment="1">
      <alignment horizontal="center" wrapText="1"/>
    </xf>
    <xf numFmtId="0" fontId="7" fillId="0" borderId="0" xfId="0" applyFont="1" applyAlignment="1">
      <alignment vertical="center" wrapText="1"/>
    </xf>
  </cellXfs>
  <cellStyles count="6">
    <cellStyle name="Milliers 2" xfId="2" xr:uid="{00000000-0005-0000-0000-000000000000}"/>
    <cellStyle name="Monétaire" xfId="4" builtinId="4"/>
    <cellStyle name="Monétaire 2" xfId="3" xr:uid="{00000000-0005-0000-0000-000002000000}"/>
    <cellStyle name="Normal" xfId="0" builtinId="0"/>
    <cellStyle name="Normal 2" xfId="1" xr:uid="{00000000-0005-0000-0000-000004000000}"/>
    <cellStyle name="Pourcentag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2:D13"/>
  <sheetViews>
    <sheetView topLeftCell="A16" zoomScale="90" zoomScaleNormal="90" workbookViewId="0"/>
  </sheetViews>
  <sheetFormatPr baseColWidth="10" defaultColWidth="11" defaultRowHeight="13.8"/>
  <cols>
    <col min="2" max="2" width="15" customWidth="1"/>
    <col min="3" max="3" width="55.09765625" customWidth="1"/>
    <col min="4" max="4" width="16.296875" customWidth="1"/>
    <col min="9" max="9" width="36.09765625" bestFit="1" customWidth="1"/>
  </cols>
  <sheetData>
    <row r="2" spans="1:4" ht="79.5" customHeight="1">
      <c r="A2" s="123" t="s">
        <v>0</v>
      </c>
      <c r="B2" s="124"/>
      <c r="C2" s="124"/>
      <c r="D2" s="125"/>
    </row>
    <row r="3" spans="1:4" ht="72.75" customHeight="1">
      <c r="A3" s="126" t="s">
        <v>1</v>
      </c>
      <c r="B3" s="126"/>
      <c r="C3" s="126"/>
      <c r="D3" s="126"/>
    </row>
    <row r="4" spans="1:4" ht="50.1" customHeight="1">
      <c r="A4" s="127" t="s">
        <v>2</v>
      </c>
      <c r="B4" s="127"/>
      <c r="C4" s="127"/>
      <c r="D4" s="127"/>
    </row>
    <row r="5" spans="1:4" ht="13.5" customHeight="1">
      <c r="A5" s="59"/>
      <c r="B5" s="59"/>
      <c r="C5" s="59"/>
      <c r="D5" s="59"/>
    </row>
    <row r="6" spans="1:4" ht="41.25" customHeight="1">
      <c r="A6" s="130" t="s">
        <v>3</v>
      </c>
      <c r="B6" s="130"/>
      <c r="C6" s="130"/>
      <c r="D6" s="130"/>
    </row>
    <row r="7" spans="1:4" ht="100.5" customHeight="1">
      <c r="A7" s="128" t="s">
        <v>124</v>
      </c>
      <c r="B7" s="129"/>
      <c r="C7" s="129"/>
      <c r="D7" s="129"/>
    </row>
    <row r="8" spans="1:4" ht="34.5" customHeight="1">
      <c r="A8" s="60"/>
      <c r="B8" s="61"/>
      <c r="C8" s="61"/>
      <c r="D8" s="61"/>
    </row>
    <row r="9" spans="1:4">
      <c r="B9" s="63" t="s">
        <v>4</v>
      </c>
      <c r="C9" s="119" t="s">
        <v>5</v>
      </c>
      <c r="D9" s="119"/>
    </row>
    <row r="10" spans="1:4" s="51" customFormat="1" ht="27" customHeight="1">
      <c r="B10" s="101" t="s">
        <v>127</v>
      </c>
      <c r="C10" s="120" t="s">
        <v>125</v>
      </c>
      <c r="D10" s="120"/>
    </row>
    <row r="11" spans="1:4" s="51" customFormat="1" ht="57" customHeight="1">
      <c r="B11" s="101" t="s">
        <v>6</v>
      </c>
      <c r="C11" s="121" t="s">
        <v>7</v>
      </c>
      <c r="D11" s="121"/>
    </row>
    <row r="12" spans="1:4" s="51" customFormat="1" ht="84.75" customHeight="1">
      <c r="B12" s="100" t="s">
        <v>128</v>
      </c>
      <c r="C12" s="122" t="s">
        <v>126</v>
      </c>
      <c r="D12" s="121"/>
    </row>
    <row r="13" spans="1:4" s="51" customFormat="1" ht="57" customHeight="1">
      <c r="C13" s="50"/>
      <c r="D13" s="50"/>
    </row>
  </sheetData>
  <mergeCells count="9">
    <mergeCell ref="C9:D9"/>
    <mergeCell ref="C10:D10"/>
    <mergeCell ref="C11:D11"/>
    <mergeCell ref="C12:D12"/>
    <mergeCell ref="A2:D2"/>
    <mergeCell ref="A3:D3"/>
    <mergeCell ref="A4:D4"/>
    <mergeCell ref="A7:D7"/>
    <mergeCell ref="A6:D6"/>
  </mergeCells>
  <pageMargins left="0.70866141732283472" right="0.70866141732283472" top="0.74803149606299213" bottom="0.74803149606299213" header="0.31496062992125984" footer="0.31496062992125984"/>
  <pageSetup paperSize="9" scale="84"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10"/>
  <dimension ref="A1:E88"/>
  <sheetViews>
    <sheetView topLeftCell="A54" zoomScale="96" zoomScaleNormal="96" workbookViewId="0">
      <selection activeCell="A74" sqref="A74:E79"/>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36.6" customHeight="1" thickBot="1">
      <c r="A3" s="93" t="s">
        <v>98</v>
      </c>
      <c r="B3" s="90" t="s">
        <v>99</v>
      </c>
    </row>
    <row r="4" spans="1:5" ht="29.4" thickBot="1">
      <c r="A4" s="17" t="s">
        <v>10</v>
      </c>
      <c r="B4" s="20" t="s">
        <v>11</v>
      </c>
      <c r="C4" s="37" t="s">
        <v>85</v>
      </c>
      <c r="D4" s="21" t="s">
        <v>86</v>
      </c>
      <c r="E4" s="22"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euil11"/>
  <dimension ref="A1:E88"/>
  <sheetViews>
    <sheetView topLeftCell="A63" workbookViewId="0">
      <selection activeCell="A74" sqref="A74:E79"/>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28.95" customHeight="1" thickBot="1">
      <c r="A3" s="91" t="s">
        <v>100</v>
      </c>
      <c r="B3" s="90" t="s">
        <v>101</v>
      </c>
    </row>
    <row r="4" spans="1:5" ht="29.4" thickBot="1">
      <c r="A4" s="33" t="s">
        <v>10</v>
      </c>
      <c r="B4" s="35"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euil12"/>
  <dimension ref="A1:E88"/>
  <sheetViews>
    <sheetView topLeftCell="A51" workbookViewId="0">
      <selection activeCell="A74" sqref="A74:E79"/>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46.5" customHeight="1" thickBot="1">
      <c r="A3" s="92" t="s">
        <v>62</v>
      </c>
      <c r="B3" s="90" t="s">
        <v>102</v>
      </c>
    </row>
    <row r="4" spans="1:5" ht="29.4" thickBot="1">
      <c r="A4" s="33" t="s">
        <v>10</v>
      </c>
      <c r="B4" s="41"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Feuil13"/>
  <dimension ref="A1:E88"/>
  <sheetViews>
    <sheetView topLeftCell="A58" zoomScaleNormal="100" workbookViewId="0">
      <selection activeCell="A74" sqref="A74:E79"/>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39" customHeight="1" thickBot="1">
      <c r="A3" s="93" t="s">
        <v>103</v>
      </c>
      <c r="B3" s="90" t="s">
        <v>64</v>
      </c>
    </row>
    <row r="4" spans="1:5" ht="48" customHeight="1" thickBot="1">
      <c r="A4" s="33" t="s">
        <v>10</v>
      </c>
      <c r="B4" s="41"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Feuil14"/>
  <dimension ref="A1:E88"/>
  <sheetViews>
    <sheetView workbookViewId="0">
      <selection activeCell="A74" sqref="A74:E79"/>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46.5" customHeight="1" thickBot="1">
      <c r="A3" s="92" t="s">
        <v>104</v>
      </c>
      <c r="B3" s="90" t="s">
        <v>105</v>
      </c>
    </row>
    <row r="4" spans="1:5" ht="29.4" thickBot="1">
      <c r="A4" s="33" t="s">
        <v>10</v>
      </c>
      <c r="B4" s="41"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Feuil15"/>
  <dimension ref="A1:E88"/>
  <sheetViews>
    <sheetView zoomScaleNormal="100" workbookViewId="0">
      <selection activeCell="A3" sqref="A3"/>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46.5" customHeight="1" thickBot="1">
      <c r="A3" s="89" t="s">
        <v>141</v>
      </c>
      <c r="B3" s="90" t="s">
        <v>140</v>
      </c>
    </row>
    <row r="4" spans="1:5" ht="29.4" thickBot="1">
      <c r="A4" s="33" t="s">
        <v>10</v>
      </c>
      <c r="B4" s="41"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Feuil16"/>
  <dimension ref="A1:E88"/>
  <sheetViews>
    <sheetView workbookViewId="0">
      <selection activeCell="A3" sqref="A3"/>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29.4" thickBot="1">
      <c r="A3" s="89" t="s">
        <v>142</v>
      </c>
      <c r="B3" s="90" t="s">
        <v>106</v>
      </c>
    </row>
    <row r="4" spans="1:5" ht="29.4" thickBot="1">
      <c r="A4" s="33" t="s">
        <v>10</v>
      </c>
      <c r="B4" s="41"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1EC323-C16D-4327-BA5B-63FE7FAE0A06}">
  <dimension ref="A1"/>
  <sheetViews>
    <sheetView workbookViewId="0"/>
  </sheetViews>
  <sheetFormatPr baseColWidth="10" defaultRowHeight="13.8"/>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Feuil17"/>
  <dimension ref="A1:E88"/>
  <sheetViews>
    <sheetView topLeftCell="A49" workbookViewId="0">
      <selection activeCell="A74" sqref="A74:E79"/>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29.4" thickBot="1">
      <c r="A3" s="93" t="s">
        <v>107</v>
      </c>
      <c r="B3" s="90" t="s">
        <v>108</v>
      </c>
    </row>
    <row r="4" spans="1:5" ht="29.4" thickBot="1">
      <c r="A4" s="2" t="s">
        <v>10</v>
      </c>
      <c r="B4" s="2" t="s">
        <v>11</v>
      </c>
      <c r="C4" s="38" t="s">
        <v>85</v>
      </c>
      <c r="D4" s="39" t="s">
        <v>86</v>
      </c>
      <c r="E4" s="40"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Feuil18"/>
  <dimension ref="A1:E88"/>
  <sheetViews>
    <sheetView topLeftCell="A59" workbookViewId="0">
      <selection activeCell="D77" sqref="D10:D77"/>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29.4" thickBot="1">
      <c r="A3" s="93" t="s">
        <v>129</v>
      </c>
      <c r="B3" s="90" t="s">
        <v>109</v>
      </c>
    </row>
    <row r="4" spans="1:5" ht="29.4" thickBot="1">
      <c r="A4" s="17" t="s">
        <v>10</v>
      </c>
      <c r="B4" s="18"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J86"/>
  <sheetViews>
    <sheetView zoomScaleNormal="100" workbookViewId="0">
      <selection activeCell="E5" sqref="E5:E78"/>
    </sheetView>
  </sheetViews>
  <sheetFormatPr baseColWidth="10" defaultColWidth="11" defaultRowHeight="13.8"/>
  <cols>
    <col min="1" max="1" width="23" customWidth="1"/>
    <col min="2" max="2" width="20" hidden="1" customWidth="1"/>
    <col min="3" max="3" width="8.296875" customWidth="1"/>
    <col min="4" max="4" width="24.3984375" hidden="1" customWidth="1"/>
    <col min="5" max="5" width="10.8984375" bestFit="1" customWidth="1"/>
    <col min="6" max="6" width="10.8984375" customWidth="1"/>
    <col min="7" max="7" width="10.3984375" customWidth="1"/>
  </cols>
  <sheetData>
    <row r="1" spans="1:10" ht="46.5" customHeight="1">
      <c r="A1" s="137" t="s">
        <v>8</v>
      </c>
      <c r="B1" s="138"/>
      <c r="C1" s="138"/>
      <c r="D1" s="138"/>
      <c r="E1" s="138"/>
      <c r="F1" s="138"/>
      <c r="G1" s="139"/>
    </row>
    <row r="2" spans="1:10" ht="52.5" customHeight="1">
      <c r="A2" s="140" t="s">
        <v>9</v>
      </c>
      <c r="B2" s="140"/>
      <c r="C2" s="140"/>
      <c r="D2" s="140"/>
      <c r="E2" s="140"/>
      <c r="F2" s="140"/>
      <c r="G2" s="140"/>
    </row>
    <row r="3" spans="1:10" ht="36.75" customHeight="1">
      <c r="A3" s="98"/>
      <c r="B3" s="99"/>
      <c r="C3" s="99"/>
      <c r="D3" s="99"/>
      <c r="E3" s="99"/>
      <c r="F3" s="99"/>
      <c r="G3" s="99"/>
      <c r="J3" s="105"/>
    </row>
    <row r="4" spans="1:10" ht="43.2" customHeight="1" thickBot="1">
      <c r="A4" s="2" t="s">
        <v>10</v>
      </c>
      <c r="B4" s="2"/>
      <c r="C4" s="2" t="s">
        <v>11</v>
      </c>
      <c r="D4" s="2" t="s">
        <v>12</v>
      </c>
      <c r="E4" s="2" t="s">
        <v>13</v>
      </c>
      <c r="F4" s="2" t="s">
        <v>139</v>
      </c>
      <c r="G4" s="2" t="s">
        <v>14</v>
      </c>
    </row>
    <row r="5" spans="1:10" ht="15">
      <c r="A5" s="141" t="s">
        <v>15</v>
      </c>
      <c r="B5" s="8" t="s">
        <v>15</v>
      </c>
      <c r="C5" s="4" t="s">
        <v>16</v>
      </c>
      <c r="D5" s="4" t="str">
        <f>B5&amp;"-"&amp;C5</f>
        <v>Analyste d'exploitation-Junior</v>
      </c>
      <c r="E5" s="67"/>
      <c r="F5" s="131">
        <v>0.2</v>
      </c>
      <c r="G5" s="68">
        <f>1.2*E5</f>
        <v>0</v>
      </c>
    </row>
    <row r="6" spans="1:10" ht="15">
      <c r="A6" s="143"/>
      <c r="B6" s="9" t="s">
        <v>15</v>
      </c>
      <c r="C6" s="1" t="s">
        <v>17</v>
      </c>
      <c r="D6" s="1" t="str">
        <f t="shared" ref="D6:D69" si="0">B6&amp;"-"&amp;C6</f>
        <v>Analyste d'exploitation-Confirmé</v>
      </c>
      <c r="E6" s="69"/>
      <c r="F6" s="132"/>
      <c r="G6" s="70">
        <f t="shared" ref="G6:G69" si="1">1.2*E6</f>
        <v>0</v>
      </c>
    </row>
    <row r="7" spans="1:10" ht="15.6" thickBot="1">
      <c r="A7" s="142"/>
      <c r="B7" s="10" t="s">
        <v>15</v>
      </c>
      <c r="C7" s="5" t="s">
        <v>18</v>
      </c>
      <c r="D7" s="5" t="str">
        <f t="shared" si="0"/>
        <v>Analyste d'exploitation-Senior</v>
      </c>
      <c r="E7" s="71"/>
      <c r="F7" s="133"/>
      <c r="G7" s="72">
        <f t="shared" si="1"/>
        <v>0</v>
      </c>
    </row>
    <row r="8" spans="1:10" ht="15">
      <c r="A8" s="141" t="s">
        <v>19</v>
      </c>
      <c r="B8" s="8" t="s">
        <v>19</v>
      </c>
      <c r="C8" s="4" t="s">
        <v>16</v>
      </c>
      <c r="D8" s="4" t="str">
        <f t="shared" si="0"/>
        <v>Architecte logiciel-Junior</v>
      </c>
      <c r="E8" s="67"/>
      <c r="F8" s="131">
        <v>0.2</v>
      </c>
      <c r="G8" s="68">
        <f t="shared" si="1"/>
        <v>0</v>
      </c>
    </row>
    <row r="9" spans="1:10" ht="15">
      <c r="A9" s="143"/>
      <c r="B9" s="9" t="s">
        <v>19</v>
      </c>
      <c r="C9" s="1" t="s">
        <v>17</v>
      </c>
      <c r="D9" s="1" t="str">
        <f t="shared" si="0"/>
        <v>Architecte logiciel-Confirmé</v>
      </c>
      <c r="E9" s="69"/>
      <c r="F9" s="132"/>
      <c r="G9" s="70">
        <f t="shared" si="1"/>
        <v>0</v>
      </c>
    </row>
    <row r="10" spans="1:10" ht="15.6" thickBot="1">
      <c r="A10" s="142"/>
      <c r="B10" s="10" t="s">
        <v>19</v>
      </c>
      <c r="C10" s="5" t="s">
        <v>18</v>
      </c>
      <c r="D10" s="5" t="str">
        <f t="shared" si="0"/>
        <v>Architecte logiciel-Senior</v>
      </c>
      <c r="E10" s="71"/>
      <c r="F10" s="133"/>
      <c r="G10" s="72">
        <f t="shared" si="1"/>
        <v>0</v>
      </c>
    </row>
    <row r="11" spans="1:10" ht="15">
      <c r="A11" s="141" t="s">
        <v>20</v>
      </c>
      <c r="B11" s="8" t="s">
        <v>20</v>
      </c>
      <c r="C11" s="4" t="s">
        <v>16</v>
      </c>
      <c r="D11" s="4" t="str">
        <f t="shared" si="0"/>
        <v>Architecte technique-Junior</v>
      </c>
      <c r="E11" s="67"/>
      <c r="F11" s="131">
        <v>0.2</v>
      </c>
      <c r="G11" s="68">
        <f t="shared" si="1"/>
        <v>0</v>
      </c>
    </row>
    <row r="12" spans="1:10" ht="15">
      <c r="A12" s="143"/>
      <c r="B12" s="9" t="s">
        <v>20</v>
      </c>
      <c r="C12" s="1" t="s">
        <v>17</v>
      </c>
      <c r="D12" s="1" t="str">
        <f t="shared" si="0"/>
        <v>Architecte technique-Confirmé</v>
      </c>
      <c r="E12" s="69"/>
      <c r="F12" s="132"/>
      <c r="G12" s="70">
        <f t="shared" si="1"/>
        <v>0</v>
      </c>
    </row>
    <row r="13" spans="1:10" ht="15.6" thickBot="1">
      <c r="A13" s="142"/>
      <c r="B13" s="10" t="s">
        <v>20</v>
      </c>
      <c r="C13" s="5" t="s">
        <v>18</v>
      </c>
      <c r="D13" s="5" t="str">
        <f t="shared" si="0"/>
        <v>Architecte technique-Senior</v>
      </c>
      <c r="E13" s="71"/>
      <c r="F13" s="133"/>
      <c r="G13" s="72">
        <f t="shared" si="1"/>
        <v>0</v>
      </c>
    </row>
    <row r="14" spans="1:10" ht="15">
      <c r="A14" s="141" t="s">
        <v>21</v>
      </c>
      <c r="B14" s="8" t="str">
        <f>A14</f>
        <v>Chef de projet</v>
      </c>
      <c r="C14" s="4" t="s">
        <v>16</v>
      </c>
      <c r="D14" s="4" t="str">
        <f t="shared" si="0"/>
        <v>Chef de projet-Junior</v>
      </c>
      <c r="E14" s="67"/>
      <c r="F14" s="131">
        <v>0.2</v>
      </c>
      <c r="G14" s="68">
        <f t="shared" si="1"/>
        <v>0</v>
      </c>
    </row>
    <row r="15" spans="1:10" ht="15">
      <c r="A15" s="143"/>
      <c r="B15" s="9" t="str">
        <f>A14</f>
        <v>Chef de projet</v>
      </c>
      <c r="C15" s="1" t="s">
        <v>17</v>
      </c>
      <c r="D15" s="1" t="str">
        <f t="shared" si="0"/>
        <v>Chef de projet-Confirmé</v>
      </c>
      <c r="E15" s="69"/>
      <c r="F15" s="132"/>
      <c r="G15" s="70">
        <f t="shared" si="1"/>
        <v>0</v>
      </c>
    </row>
    <row r="16" spans="1:10" ht="15.6" thickBot="1">
      <c r="A16" s="142"/>
      <c r="B16" s="10" t="str">
        <f>A14</f>
        <v>Chef de projet</v>
      </c>
      <c r="C16" s="5" t="s">
        <v>18</v>
      </c>
      <c r="D16" s="5" t="str">
        <f t="shared" si="0"/>
        <v>Chef de projet-Senior</v>
      </c>
      <c r="E16" s="71"/>
      <c r="F16" s="133"/>
      <c r="G16" s="72">
        <f t="shared" si="1"/>
        <v>0</v>
      </c>
    </row>
    <row r="17" spans="1:7" ht="15">
      <c r="A17" s="141" t="s">
        <v>22</v>
      </c>
      <c r="B17" s="8" t="str">
        <f>A17</f>
        <v>Concepteur</v>
      </c>
      <c r="C17" s="4" t="s">
        <v>16</v>
      </c>
      <c r="D17" s="4" t="str">
        <f t="shared" si="0"/>
        <v>Concepteur-Junior</v>
      </c>
      <c r="E17" s="67"/>
      <c r="F17" s="131">
        <v>0.2</v>
      </c>
      <c r="G17" s="68">
        <f t="shared" si="1"/>
        <v>0</v>
      </c>
    </row>
    <row r="18" spans="1:7" ht="15">
      <c r="A18" s="143"/>
      <c r="B18" s="9" t="str">
        <f>A17</f>
        <v>Concepteur</v>
      </c>
      <c r="C18" s="1" t="s">
        <v>17</v>
      </c>
      <c r="D18" s="1" t="str">
        <f t="shared" si="0"/>
        <v>Concepteur-Confirmé</v>
      </c>
      <c r="E18" s="69"/>
      <c r="F18" s="132"/>
      <c r="G18" s="70">
        <f t="shared" si="1"/>
        <v>0</v>
      </c>
    </row>
    <row r="19" spans="1:7" ht="15.6" thickBot="1">
      <c r="A19" s="142"/>
      <c r="B19" s="10" t="str">
        <f>A17</f>
        <v>Concepteur</v>
      </c>
      <c r="C19" s="5" t="s">
        <v>18</v>
      </c>
      <c r="D19" s="5" t="str">
        <f t="shared" si="0"/>
        <v>Concepteur-Senior</v>
      </c>
      <c r="E19" s="71"/>
      <c r="F19" s="133"/>
      <c r="G19" s="72">
        <f t="shared" si="1"/>
        <v>0</v>
      </c>
    </row>
    <row r="20" spans="1:7" ht="15">
      <c r="A20" s="141" t="s">
        <v>23</v>
      </c>
      <c r="B20" s="8" t="str">
        <f>A20</f>
        <v>Consultant support utilisateurs</v>
      </c>
      <c r="C20" s="4" t="s">
        <v>16</v>
      </c>
      <c r="D20" s="4" t="str">
        <f t="shared" si="0"/>
        <v>Consultant support utilisateurs-Junior</v>
      </c>
      <c r="E20" s="67"/>
      <c r="F20" s="131">
        <v>0.2</v>
      </c>
      <c r="G20" s="68">
        <f t="shared" si="1"/>
        <v>0</v>
      </c>
    </row>
    <row r="21" spans="1:7" ht="15">
      <c r="A21" s="143"/>
      <c r="B21" s="9" t="str">
        <f>A20</f>
        <v>Consultant support utilisateurs</v>
      </c>
      <c r="C21" s="1" t="s">
        <v>17</v>
      </c>
      <c r="D21" s="1" t="str">
        <f t="shared" si="0"/>
        <v>Consultant support utilisateurs-Confirmé</v>
      </c>
      <c r="E21" s="69"/>
      <c r="F21" s="132"/>
      <c r="G21" s="70">
        <f t="shared" si="1"/>
        <v>0</v>
      </c>
    </row>
    <row r="22" spans="1:7" ht="15.6" thickBot="1">
      <c r="A22" s="142"/>
      <c r="B22" s="10" t="str">
        <f>A20</f>
        <v>Consultant support utilisateurs</v>
      </c>
      <c r="C22" s="5" t="s">
        <v>18</v>
      </c>
      <c r="D22" s="5" t="str">
        <f t="shared" si="0"/>
        <v>Consultant support utilisateurs-Senior</v>
      </c>
      <c r="E22" s="71"/>
      <c r="F22" s="133"/>
      <c r="G22" s="72">
        <f t="shared" si="1"/>
        <v>0</v>
      </c>
    </row>
    <row r="23" spans="1:7" ht="15">
      <c r="A23" s="141" t="s">
        <v>24</v>
      </c>
      <c r="B23" s="8" t="str">
        <f>A23</f>
        <v>Consultant métier</v>
      </c>
      <c r="C23" s="4" t="s">
        <v>16</v>
      </c>
      <c r="D23" s="4" t="str">
        <f t="shared" si="0"/>
        <v>Consultant métier-Junior</v>
      </c>
      <c r="E23" s="67"/>
      <c r="F23" s="131">
        <v>0.2</v>
      </c>
      <c r="G23" s="68">
        <f t="shared" si="1"/>
        <v>0</v>
      </c>
    </row>
    <row r="24" spans="1:7" ht="15">
      <c r="A24" s="143"/>
      <c r="B24" s="9" t="str">
        <f>A23</f>
        <v>Consultant métier</v>
      </c>
      <c r="C24" s="1" t="s">
        <v>17</v>
      </c>
      <c r="D24" s="1" t="str">
        <f t="shared" si="0"/>
        <v>Consultant métier-Confirmé</v>
      </c>
      <c r="E24" s="69"/>
      <c r="F24" s="132"/>
      <c r="G24" s="70">
        <f t="shared" si="1"/>
        <v>0</v>
      </c>
    </row>
    <row r="25" spans="1:7" ht="15.6" thickBot="1">
      <c r="A25" s="142"/>
      <c r="B25" s="10" t="str">
        <f>A23</f>
        <v>Consultant métier</v>
      </c>
      <c r="C25" s="5" t="s">
        <v>18</v>
      </c>
      <c r="D25" s="5" t="str">
        <f t="shared" si="0"/>
        <v>Consultant métier-Senior</v>
      </c>
      <c r="E25" s="71"/>
      <c r="F25" s="133"/>
      <c r="G25" s="72">
        <f t="shared" si="1"/>
        <v>0</v>
      </c>
    </row>
    <row r="26" spans="1:7" ht="15">
      <c r="A26" s="141" t="s">
        <v>25</v>
      </c>
      <c r="B26" s="8" t="str">
        <f>A26</f>
        <v>Consultant technique</v>
      </c>
      <c r="C26" s="4" t="s">
        <v>16</v>
      </c>
      <c r="D26" s="4" t="str">
        <f t="shared" si="0"/>
        <v>Consultant technique-Junior</v>
      </c>
      <c r="E26" s="67"/>
      <c r="F26" s="131">
        <v>0.2</v>
      </c>
      <c r="G26" s="68">
        <f t="shared" si="1"/>
        <v>0</v>
      </c>
    </row>
    <row r="27" spans="1:7" ht="15">
      <c r="A27" s="143"/>
      <c r="B27" s="9" t="str">
        <f>A26</f>
        <v>Consultant technique</v>
      </c>
      <c r="C27" s="1" t="s">
        <v>17</v>
      </c>
      <c r="D27" s="1" t="str">
        <f t="shared" si="0"/>
        <v>Consultant technique-Confirmé</v>
      </c>
      <c r="E27" s="69"/>
      <c r="F27" s="132"/>
      <c r="G27" s="70">
        <f t="shared" si="1"/>
        <v>0</v>
      </c>
    </row>
    <row r="28" spans="1:7" ht="15.6" thickBot="1">
      <c r="A28" s="142"/>
      <c r="B28" s="10" t="str">
        <f>A26</f>
        <v>Consultant technique</v>
      </c>
      <c r="C28" s="5" t="s">
        <v>18</v>
      </c>
      <c r="D28" s="5" t="str">
        <f t="shared" si="0"/>
        <v>Consultant technique-Senior</v>
      </c>
      <c r="E28" s="71"/>
      <c r="F28" s="133"/>
      <c r="G28" s="72">
        <f t="shared" si="1"/>
        <v>0</v>
      </c>
    </row>
    <row r="29" spans="1:7" ht="15">
      <c r="A29" s="141" t="s">
        <v>26</v>
      </c>
      <c r="B29" s="8" t="str">
        <f>A29</f>
        <v>Data analyst</v>
      </c>
      <c r="C29" s="4" t="s">
        <v>16</v>
      </c>
      <c r="D29" s="4" t="str">
        <f t="shared" si="0"/>
        <v>Data analyst-Junior</v>
      </c>
      <c r="E29" s="67"/>
      <c r="F29" s="131">
        <v>0.2</v>
      </c>
      <c r="G29" s="68">
        <f t="shared" si="1"/>
        <v>0</v>
      </c>
    </row>
    <row r="30" spans="1:7" ht="15">
      <c r="A30" s="143"/>
      <c r="B30" s="9" t="str">
        <f>A29</f>
        <v>Data analyst</v>
      </c>
      <c r="C30" s="1" t="s">
        <v>17</v>
      </c>
      <c r="D30" s="1" t="str">
        <f t="shared" si="0"/>
        <v>Data analyst-Confirmé</v>
      </c>
      <c r="E30" s="69"/>
      <c r="F30" s="132"/>
      <c r="G30" s="70">
        <f t="shared" si="1"/>
        <v>0</v>
      </c>
    </row>
    <row r="31" spans="1:7" ht="15.6" thickBot="1">
      <c r="A31" s="142"/>
      <c r="B31" s="10" t="str">
        <f>A29</f>
        <v>Data analyst</v>
      </c>
      <c r="C31" s="5" t="s">
        <v>18</v>
      </c>
      <c r="D31" s="5" t="str">
        <f t="shared" si="0"/>
        <v>Data analyst-Senior</v>
      </c>
      <c r="E31" s="71"/>
      <c r="F31" s="133"/>
      <c r="G31" s="72">
        <f t="shared" si="1"/>
        <v>0</v>
      </c>
    </row>
    <row r="32" spans="1:7" ht="15">
      <c r="A32" s="141" t="s">
        <v>27</v>
      </c>
      <c r="B32" s="8" t="str">
        <f>A32</f>
        <v>Data scientist</v>
      </c>
      <c r="C32" s="4" t="s">
        <v>16</v>
      </c>
      <c r="D32" s="4" t="str">
        <f t="shared" si="0"/>
        <v>Data scientist-Junior</v>
      </c>
      <c r="E32" s="67"/>
      <c r="F32" s="131">
        <v>0.2</v>
      </c>
      <c r="G32" s="68">
        <f t="shared" si="1"/>
        <v>0</v>
      </c>
    </row>
    <row r="33" spans="1:7" ht="15">
      <c r="A33" s="143"/>
      <c r="B33" s="9" t="str">
        <f>A32</f>
        <v>Data scientist</v>
      </c>
      <c r="C33" s="1" t="s">
        <v>17</v>
      </c>
      <c r="D33" s="1" t="str">
        <f t="shared" si="0"/>
        <v>Data scientist-Confirmé</v>
      </c>
      <c r="E33" s="69"/>
      <c r="F33" s="132"/>
      <c r="G33" s="70">
        <f t="shared" si="1"/>
        <v>0</v>
      </c>
    </row>
    <row r="34" spans="1:7" ht="15.6" thickBot="1">
      <c r="A34" s="142"/>
      <c r="B34" s="10" t="str">
        <f>A32</f>
        <v>Data scientist</v>
      </c>
      <c r="C34" s="5" t="s">
        <v>18</v>
      </c>
      <c r="D34" s="5" t="str">
        <f t="shared" si="0"/>
        <v>Data scientist-Senior</v>
      </c>
      <c r="E34" s="71"/>
      <c r="F34" s="133"/>
      <c r="G34" s="72">
        <f t="shared" si="1"/>
        <v>0</v>
      </c>
    </row>
    <row r="35" spans="1:7" ht="15">
      <c r="A35" s="141" t="s">
        <v>28</v>
      </c>
      <c r="B35" s="8" t="str">
        <f>A35</f>
        <v>Développeur</v>
      </c>
      <c r="C35" s="4" t="s">
        <v>16</v>
      </c>
      <c r="D35" s="4" t="str">
        <f t="shared" si="0"/>
        <v>Développeur-Junior</v>
      </c>
      <c r="E35" s="67"/>
      <c r="F35" s="131">
        <v>0.2</v>
      </c>
      <c r="G35" s="68">
        <f t="shared" si="1"/>
        <v>0</v>
      </c>
    </row>
    <row r="36" spans="1:7" ht="15">
      <c r="A36" s="143"/>
      <c r="B36" s="9" t="str">
        <f>A35</f>
        <v>Développeur</v>
      </c>
      <c r="C36" s="1" t="s">
        <v>17</v>
      </c>
      <c r="D36" s="1" t="str">
        <f t="shared" si="0"/>
        <v>Développeur-Confirmé</v>
      </c>
      <c r="E36" s="69"/>
      <c r="F36" s="132"/>
      <c r="G36" s="70">
        <f t="shared" si="1"/>
        <v>0</v>
      </c>
    </row>
    <row r="37" spans="1:7" ht="15.6" thickBot="1">
      <c r="A37" s="142"/>
      <c r="B37" s="10" t="str">
        <f>A35</f>
        <v>Développeur</v>
      </c>
      <c r="C37" s="5" t="s">
        <v>18</v>
      </c>
      <c r="D37" s="5" t="str">
        <f t="shared" si="0"/>
        <v>Développeur-Senior</v>
      </c>
      <c r="E37" s="71"/>
      <c r="F37" s="133"/>
      <c r="G37" s="72">
        <f t="shared" si="1"/>
        <v>0</v>
      </c>
    </row>
    <row r="38" spans="1:7" ht="15">
      <c r="A38" s="141" t="s">
        <v>29</v>
      </c>
      <c r="B38" s="8" t="str">
        <f>A38</f>
        <v>Développeur full-stack</v>
      </c>
      <c r="C38" s="4" t="s">
        <v>16</v>
      </c>
      <c r="D38" s="4" t="str">
        <f t="shared" si="0"/>
        <v>Développeur full-stack-Junior</v>
      </c>
      <c r="E38" s="67"/>
      <c r="F38" s="131">
        <v>0.2</v>
      </c>
      <c r="G38" s="68">
        <f t="shared" si="1"/>
        <v>0</v>
      </c>
    </row>
    <row r="39" spans="1:7" ht="15">
      <c r="A39" s="143"/>
      <c r="B39" s="9" t="str">
        <f>A38</f>
        <v>Développeur full-stack</v>
      </c>
      <c r="C39" s="1" t="s">
        <v>17</v>
      </c>
      <c r="D39" s="1" t="str">
        <f t="shared" si="0"/>
        <v>Développeur full-stack-Confirmé</v>
      </c>
      <c r="E39" s="69"/>
      <c r="F39" s="132"/>
      <c r="G39" s="70">
        <f t="shared" si="1"/>
        <v>0</v>
      </c>
    </row>
    <row r="40" spans="1:7" ht="15.6" thickBot="1">
      <c r="A40" s="142"/>
      <c r="B40" s="10" t="str">
        <f>A38</f>
        <v>Développeur full-stack</v>
      </c>
      <c r="C40" s="5" t="s">
        <v>18</v>
      </c>
      <c r="D40" s="5" t="str">
        <f t="shared" si="0"/>
        <v>Développeur full-stack-Senior</v>
      </c>
      <c r="E40" s="71"/>
      <c r="F40" s="133"/>
      <c r="G40" s="72">
        <f t="shared" si="1"/>
        <v>0</v>
      </c>
    </row>
    <row r="41" spans="1:7" ht="15.6" thickBot="1">
      <c r="A41" s="16" t="s">
        <v>30</v>
      </c>
      <c r="B41" s="11" t="str">
        <f>A41</f>
        <v>Directeur de projet</v>
      </c>
      <c r="C41" s="6" t="s">
        <v>18</v>
      </c>
      <c r="D41" s="6" t="str">
        <f t="shared" si="0"/>
        <v>Directeur de projet-Senior</v>
      </c>
      <c r="E41" s="73"/>
      <c r="F41" s="106">
        <v>0.2</v>
      </c>
      <c r="G41" s="74">
        <f t="shared" si="1"/>
        <v>0</v>
      </c>
    </row>
    <row r="42" spans="1:7" ht="15">
      <c r="A42" s="141" t="s">
        <v>31</v>
      </c>
      <c r="B42" s="8" t="str">
        <f>A42</f>
        <v>UX designer</v>
      </c>
      <c r="C42" s="4" t="s">
        <v>16</v>
      </c>
      <c r="D42" s="4" t="str">
        <f t="shared" si="0"/>
        <v>UX designer-Junior</v>
      </c>
      <c r="E42" s="67"/>
      <c r="F42" s="131">
        <v>0.2</v>
      </c>
      <c r="G42" s="68">
        <f t="shared" si="1"/>
        <v>0</v>
      </c>
    </row>
    <row r="43" spans="1:7" ht="15">
      <c r="A43" s="143"/>
      <c r="B43" s="9" t="str">
        <f>A42</f>
        <v>UX designer</v>
      </c>
      <c r="C43" s="1" t="s">
        <v>17</v>
      </c>
      <c r="D43" s="1" t="str">
        <f t="shared" si="0"/>
        <v>UX designer-Confirmé</v>
      </c>
      <c r="E43" s="69"/>
      <c r="F43" s="132"/>
      <c r="G43" s="70">
        <f t="shared" si="1"/>
        <v>0</v>
      </c>
    </row>
    <row r="44" spans="1:7" ht="15.6" thickBot="1">
      <c r="A44" s="142"/>
      <c r="B44" s="10" t="str">
        <f>A42</f>
        <v>UX designer</v>
      </c>
      <c r="C44" s="5" t="s">
        <v>18</v>
      </c>
      <c r="D44" s="5" t="str">
        <f t="shared" si="0"/>
        <v>UX designer-Senior</v>
      </c>
      <c r="E44" s="71"/>
      <c r="F44" s="133"/>
      <c r="G44" s="72">
        <f t="shared" si="1"/>
        <v>0</v>
      </c>
    </row>
    <row r="45" spans="1:7" ht="15">
      <c r="A45" s="141" t="s">
        <v>32</v>
      </c>
      <c r="B45" s="8" t="str">
        <f>A45</f>
        <v>UI designer</v>
      </c>
      <c r="C45" s="4" t="s">
        <v>16</v>
      </c>
      <c r="D45" s="4" t="str">
        <f t="shared" si="0"/>
        <v>UI designer-Junior</v>
      </c>
      <c r="E45" s="67"/>
      <c r="F45" s="131">
        <v>0.2</v>
      </c>
      <c r="G45" s="68">
        <f t="shared" si="1"/>
        <v>0</v>
      </c>
    </row>
    <row r="46" spans="1:7" ht="15">
      <c r="A46" s="143"/>
      <c r="B46" s="9" t="str">
        <f>A45</f>
        <v>UI designer</v>
      </c>
      <c r="C46" s="1" t="s">
        <v>17</v>
      </c>
      <c r="D46" s="1" t="str">
        <f t="shared" si="0"/>
        <v>UI designer-Confirmé</v>
      </c>
      <c r="E46" s="69"/>
      <c r="F46" s="132"/>
      <c r="G46" s="70">
        <f t="shared" si="1"/>
        <v>0</v>
      </c>
    </row>
    <row r="47" spans="1:7" ht="15.6" thickBot="1">
      <c r="A47" s="142"/>
      <c r="B47" s="10" t="str">
        <f>A45</f>
        <v>UI designer</v>
      </c>
      <c r="C47" s="5" t="s">
        <v>18</v>
      </c>
      <c r="D47" s="5" t="str">
        <f t="shared" si="0"/>
        <v>UI designer-Senior</v>
      </c>
      <c r="E47" s="71"/>
      <c r="F47" s="133"/>
      <c r="G47" s="72">
        <f t="shared" si="1"/>
        <v>0</v>
      </c>
    </row>
    <row r="48" spans="1:7" ht="15">
      <c r="A48" s="141" t="s">
        <v>33</v>
      </c>
      <c r="B48" s="8" t="str">
        <f>A48</f>
        <v>Expert data visualisation</v>
      </c>
      <c r="C48" s="4" t="s">
        <v>16</v>
      </c>
      <c r="D48" s="4" t="str">
        <f t="shared" si="0"/>
        <v>Expert data visualisation-Junior</v>
      </c>
      <c r="E48" s="67"/>
      <c r="F48" s="131">
        <v>0.2</v>
      </c>
      <c r="G48" s="68">
        <f t="shared" si="1"/>
        <v>0</v>
      </c>
    </row>
    <row r="49" spans="1:7" ht="15">
      <c r="A49" s="143"/>
      <c r="B49" s="9" t="str">
        <f>A48</f>
        <v>Expert data visualisation</v>
      </c>
      <c r="C49" s="1" t="s">
        <v>17</v>
      </c>
      <c r="D49" s="1" t="str">
        <f t="shared" si="0"/>
        <v>Expert data visualisation-Confirmé</v>
      </c>
      <c r="E49" s="69"/>
      <c r="F49" s="132"/>
      <c r="G49" s="70">
        <f t="shared" si="1"/>
        <v>0</v>
      </c>
    </row>
    <row r="50" spans="1:7" ht="15.6" thickBot="1">
      <c r="A50" s="142"/>
      <c r="B50" s="10" t="str">
        <f>A48</f>
        <v>Expert data visualisation</v>
      </c>
      <c r="C50" s="5" t="s">
        <v>18</v>
      </c>
      <c r="D50" s="5" t="str">
        <f t="shared" si="0"/>
        <v>Expert data visualisation-Senior</v>
      </c>
      <c r="E50" s="71"/>
      <c r="F50" s="133"/>
      <c r="G50" s="72">
        <f t="shared" si="1"/>
        <v>0</v>
      </c>
    </row>
    <row r="51" spans="1:7" ht="15.6" thickBot="1">
      <c r="A51" s="16" t="s">
        <v>34</v>
      </c>
      <c r="B51" s="11" t="str">
        <f>A51</f>
        <v>Expert technique</v>
      </c>
      <c r="C51" s="6" t="s">
        <v>18</v>
      </c>
      <c r="D51" s="6" t="str">
        <f t="shared" si="0"/>
        <v>Expert technique-Senior</v>
      </c>
      <c r="E51" s="73"/>
      <c r="F51" s="106">
        <v>0.2</v>
      </c>
      <c r="G51" s="74">
        <f t="shared" si="1"/>
        <v>0</v>
      </c>
    </row>
    <row r="52" spans="1:7" ht="15">
      <c r="A52" s="141" t="s">
        <v>35</v>
      </c>
      <c r="B52" s="8" t="str">
        <f>A52</f>
        <v>Leader technique</v>
      </c>
      <c r="C52" s="4" t="s">
        <v>16</v>
      </c>
      <c r="D52" s="4" t="str">
        <f t="shared" si="0"/>
        <v>Leader technique-Junior</v>
      </c>
      <c r="E52" s="67"/>
      <c r="F52" s="131">
        <v>0.2</v>
      </c>
      <c r="G52" s="68">
        <f t="shared" si="1"/>
        <v>0</v>
      </c>
    </row>
    <row r="53" spans="1:7" ht="15">
      <c r="A53" s="143"/>
      <c r="B53" s="9" t="str">
        <f>A52</f>
        <v>Leader technique</v>
      </c>
      <c r="C53" s="1" t="s">
        <v>17</v>
      </c>
      <c r="D53" s="1" t="str">
        <f t="shared" si="0"/>
        <v>Leader technique-Confirmé</v>
      </c>
      <c r="E53" s="69"/>
      <c r="F53" s="132"/>
      <c r="G53" s="70">
        <f t="shared" si="1"/>
        <v>0</v>
      </c>
    </row>
    <row r="54" spans="1:7" ht="15.6" thickBot="1">
      <c r="A54" s="142"/>
      <c r="B54" s="10" t="str">
        <f>A52</f>
        <v>Leader technique</v>
      </c>
      <c r="C54" s="5" t="s">
        <v>18</v>
      </c>
      <c r="D54" s="5" t="str">
        <f t="shared" si="0"/>
        <v>Leader technique-Senior</v>
      </c>
      <c r="E54" s="71"/>
      <c r="F54" s="133"/>
      <c r="G54" s="72">
        <f t="shared" si="1"/>
        <v>0</v>
      </c>
    </row>
    <row r="55" spans="1:7" ht="15" customHeight="1">
      <c r="A55" s="141" t="s">
        <v>36</v>
      </c>
      <c r="B55" s="12" t="str">
        <f>A55</f>
        <v>Expert en sécurité et cybersécurité</v>
      </c>
      <c r="C55" s="4" t="s">
        <v>16</v>
      </c>
      <c r="D55" s="4" t="str">
        <f t="shared" si="0"/>
        <v>Expert en sécurité et cybersécurité-Junior</v>
      </c>
      <c r="E55" s="67"/>
      <c r="F55" s="131">
        <v>0.2</v>
      </c>
      <c r="G55" s="68">
        <f t="shared" si="1"/>
        <v>0</v>
      </c>
    </row>
    <row r="56" spans="1:7" ht="28.8">
      <c r="A56" s="143"/>
      <c r="B56" s="13" t="str">
        <f>A55</f>
        <v>Expert en sécurité et cybersécurité</v>
      </c>
      <c r="C56" s="1" t="s">
        <v>17</v>
      </c>
      <c r="D56" s="1" t="str">
        <f t="shared" si="0"/>
        <v>Expert en sécurité et cybersécurité-Confirmé</v>
      </c>
      <c r="E56" s="69"/>
      <c r="F56" s="132"/>
      <c r="G56" s="70">
        <f t="shared" si="1"/>
        <v>0</v>
      </c>
    </row>
    <row r="57" spans="1:7" ht="29.4" thickBot="1">
      <c r="A57" s="142"/>
      <c r="B57" s="14" t="str">
        <f>A55</f>
        <v>Expert en sécurité et cybersécurité</v>
      </c>
      <c r="C57" s="5" t="s">
        <v>18</v>
      </c>
      <c r="D57" s="5" t="str">
        <f t="shared" si="0"/>
        <v>Expert en sécurité et cybersécurité-Senior</v>
      </c>
      <c r="E57" s="71"/>
      <c r="F57" s="133"/>
      <c r="G57" s="72">
        <f t="shared" si="1"/>
        <v>0</v>
      </c>
    </row>
    <row r="58" spans="1:7" ht="15">
      <c r="A58" s="141" t="s">
        <v>37</v>
      </c>
      <c r="B58" s="8" t="str">
        <f>A58</f>
        <v>Formateur</v>
      </c>
      <c r="C58" s="4" t="s">
        <v>16</v>
      </c>
      <c r="D58" s="4" t="str">
        <f t="shared" si="0"/>
        <v>Formateur-Junior</v>
      </c>
      <c r="E58" s="67"/>
      <c r="F58" s="131">
        <v>0.2</v>
      </c>
      <c r="G58" s="68">
        <f t="shared" si="1"/>
        <v>0</v>
      </c>
    </row>
    <row r="59" spans="1:7" ht="15">
      <c r="A59" s="143"/>
      <c r="B59" s="9" t="str">
        <f>A58</f>
        <v>Formateur</v>
      </c>
      <c r="C59" s="1" t="s">
        <v>17</v>
      </c>
      <c r="D59" s="1" t="str">
        <f t="shared" si="0"/>
        <v>Formateur-Confirmé</v>
      </c>
      <c r="E59" s="69"/>
      <c r="F59" s="132"/>
      <c r="G59" s="70">
        <f t="shared" si="1"/>
        <v>0</v>
      </c>
    </row>
    <row r="60" spans="1:7" ht="15.6" thickBot="1">
      <c r="A60" s="142"/>
      <c r="B60" s="10" t="str">
        <f>A58</f>
        <v>Formateur</v>
      </c>
      <c r="C60" s="5" t="s">
        <v>18</v>
      </c>
      <c r="D60" s="5" t="str">
        <f t="shared" si="0"/>
        <v>Formateur-Senior</v>
      </c>
      <c r="E60" s="71"/>
      <c r="F60" s="133"/>
      <c r="G60" s="72">
        <f t="shared" si="1"/>
        <v>0</v>
      </c>
    </row>
    <row r="61" spans="1:7" ht="15">
      <c r="A61" s="141" t="s">
        <v>38</v>
      </c>
      <c r="B61" s="8" t="str">
        <f>A61</f>
        <v>Géomaticien</v>
      </c>
      <c r="C61" s="4" t="s">
        <v>17</v>
      </c>
      <c r="D61" s="4" t="str">
        <f t="shared" si="0"/>
        <v>Géomaticien-Confirmé</v>
      </c>
      <c r="E61" s="67"/>
      <c r="F61" s="131">
        <v>0.2</v>
      </c>
      <c r="G61" s="68">
        <f t="shared" si="1"/>
        <v>0</v>
      </c>
    </row>
    <row r="62" spans="1:7" ht="15.6" thickBot="1">
      <c r="A62" s="142"/>
      <c r="B62" s="10" t="str">
        <f>A61</f>
        <v>Géomaticien</v>
      </c>
      <c r="C62" s="5" t="s">
        <v>18</v>
      </c>
      <c r="D62" s="5" t="str">
        <f t="shared" si="0"/>
        <v>Géomaticien-Senior</v>
      </c>
      <c r="E62" s="71"/>
      <c r="F62" s="133"/>
      <c r="G62" s="72">
        <f t="shared" si="1"/>
        <v>0</v>
      </c>
    </row>
    <row r="63" spans="1:7" ht="15">
      <c r="A63" s="141" t="s">
        <v>39</v>
      </c>
      <c r="B63" s="8" t="str">
        <f>A63</f>
        <v>Ingénieur DevOps</v>
      </c>
      <c r="C63" s="4" t="s">
        <v>16</v>
      </c>
      <c r="D63" s="4" t="str">
        <f t="shared" si="0"/>
        <v>Ingénieur DevOps-Junior</v>
      </c>
      <c r="E63" s="67"/>
      <c r="F63" s="131">
        <v>0.2</v>
      </c>
      <c r="G63" s="68">
        <f>1.2*E63</f>
        <v>0</v>
      </c>
    </row>
    <row r="64" spans="1:7" ht="15">
      <c r="A64" s="143"/>
      <c r="B64" s="9" t="str">
        <f>A63</f>
        <v>Ingénieur DevOps</v>
      </c>
      <c r="C64" s="1" t="s">
        <v>17</v>
      </c>
      <c r="D64" s="1" t="str">
        <f t="shared" si="0"/>
        <v>Ingénieur DevOps-Confirmé</v>
      </c>
      <c r="E64" s="69"/>
      <c r="F64" s="132"/>
      <c r="G64" s="70">
        <f>1.2*E64</f>
        <v>0</v>
      </c>
    </row>
    <row r="65" spans="1:7" ht="15.6" thickBot="1">
      <c r="A65" s="142"/>
      <c r="B65" s="10" t="str">
        <f>A63</f>
        <v>Ingénieur DevOps</v>
      </c>
      <c r="C65" s="5" t="s">
        <v>18</v>
      </c>
      <c r="D65" s="5" t="str">
        <f t="shared" si="0"/>
        <v>Ingénieur DevOps-Senior</v>
      </c>
      <c r="E65" s="71"/>
      <c r="F65" s="133"/>
      <c r="G65" s="72">
        <f t="shared" si="1"/>
        <v>0</v>
      </c>
    </row>
    <row r="66" spans="1:7" ht="15">
      <c r="A66" s="141" t="s">
        <v>40</v>
      </c>
      <c r="B66" s="8" t="str">
        <f>A66</f>
        <v>Ingénieur test</v>
      </c>
      <c r="C66" s="4" t="s">
        <v>16</v>
      </c>
      <c r="D66" s="4" t="str">
        <f t="shared" si="0"/>
        <v>Ingénieur test-Junior</v>
      </c>
      <c r="E66" s="67"/>
      <c r="F66" s="131">
        <v>0.2</v>
      </c>
      <c r="G66" s="68">
        <f t="shared" si="1"/>
        <v>0</v>
      </c>
    </row>
    <row r="67" spans="1:7" ht="15.6" thickBot="1">
      <c r="A67" s="142"/>
      <c r="B67" s="10" t="str">
        <f>A66</f>
        <v>Ingénieur test</v>
      </c>
      <c r="C67" s="5" t="s">
        <v>17</v>
      </c>
      <c r="D67" s="5" t="str">
        <f t="shared" si="0"/>
        <v>Ingénieur test-Confirmé</v>
      </c>
      <c r="E67" s="71"/>
      <c r="F67" s="133"/>
      <c r="G67" s="72">
        <f t="shared" si="1"/>
        <v>0</v>
      </c>
    </row>
    <row r="68" spans="1:7" ht="15">
      <c r="A68" s="141" t="s">
        <v>41</v>
      </c>
      <c r="B68" s="8" t="str">
        <f>A68</f>
        <v>Ingénieur recette</v>
      </c>
      <c r="C68" s="4" t="s">
        <v>16</v>
      </c>
      <c r="D68" s="4" t="str">
        <f t="shared" si="0"/>
        <v>Ingénieur recette-Junior</v>
      </c>
      <c r="E68" s="67"/>
      <c r="F68" s="131">
        <v>0.2</v>
      </c>
      <c r="G68" s="68">
        <f t="shared" si="1"/>
        <v>0</v>
      </c>
    </row>
    <row r="69" spans="1:7" ht="15.6" thickBot="1">
      <c r="A69" s="142"/>
      <c r="B69" s="10" t="str">
        <f>A68</f>
        <v>Ingénieur recette</v>
      </c>
      <c r="C69" s="5" t="s">
        <v>17</v>
      </c>
      <c r="D69" s="5" t="str">
        <f t="shared" si="0"/>
        <v>Ingénieur recette-Confirmé</v>
      </c>
      <c r="E69" s="71"/>
      <c r="F69" s="133"/>
      <c r="G69" s="72">
        <f t="shared" si="1"/>
        <v>0</v>
      </c>
    </row>
    <row r="70" spans="1:7" ht="15.6" thickBot="1">
      <c r="A70" s="16" t="s">
        <v>42</v>
      </c>
      <c r="B70" s="11" t="str">
        <f>A70</f>
        <v>Ingénieur qualité</v>
      </c>
      <c r="C70" s="6" t="s">
        <v>17</v>
      </c>
      <c r="D70" s="6" t="str">
        <f t="shared" ref="D70:D86" si="2">B70&amp;"-"&amp;C70</f>
        <v>Ingénieur qualité-Confirmé</v>
      </c>
      <c r="E70" s="73"/>
      <c r="F70" s="106">
        <v>0.2</v>
      </c>
      <c r="G70" s="74">
        <f t="shared" ref="G70:G86" si="3">1.2*E70</f>
        <v>0</v>
      </c>
    </row>
    <row r="71" spans="1:7" ht="15" customHeight="1">
      <c r="A71" s="141" t="s">
        <v>43</v>
      </c>
      <c r="B71" s="12" t="str">
        <f>A71</f>
        <v>Intégrateur d'exploitation</v>
      </c>
      <c r="C71" s="4" t="s">
        <v>16</v>
      </c>
      <c r="D71" s="4" t="str">
        <f t="shared" si="2"/>
        <v>Intégrateur d'exploitation-Junior</v>
      </c>
      <c r="E71" s="67"/>
      <c r="F71" s="131">
        <v>0.2</v>
      </c>
      <c r="G71" s="68">
        <f t="shared" si="3"/>
        <v>0</v>
      </c>
    </row>
    <row r="72" spans="1:7" ht="15">
      <c r="A72" s="143"/>
      <c r="B72" s="13" t="str">
        <f>A71</f>
        <v>Intégrateur d'exploitation</v>
      </c>
      <c r="C72" s="1" t="s">
        <v>17</v>
      </c>
      <c r="D72" s="1" t="str">
        <f t="shared" si="2"/>
        <v>Intégrateur d'exploitation-Confirmé</v>
      </c>
      <c r="E72" s="69"/>
      <c r="F72" s="132"/>
      <c r="G72" s="70">
        <f t="shared" si="3"/>
        <v>0</v>
      </c>
    </row>
    <row r="73" spans="1:7" ht="15.6" thickBot="1">
      <c r="A73" s="142"/>
      <c r="B73" s="14" t="str">
        <f>A71</f>
        <v>Intégrateur d'exploitation</v>
      </c>
      <c r="C73" s="5" t="s">
        <v>18</v>
      </c>
      <c r="D73" s="5" t="str">
        <f t="shared" si="2"/>
        <v>Intégrateur d'exploitation-Senior</v>
      </c>
      <c r="E73" s="71"/>
      <c r="F73" s="133"/>
      <c r="G73" s="72">
        <f t="shared" si="3"/>
        <v>0</v>
      </c>
    </row>
    <row r="74" spans="1:7" ht="15">
      <c r="A74" s="141" t="s">
        <v>137</v>
      </c>
      <c r="B74" s="8" t="str">
        <f>A74</f>
        <v>PMO (project management officer)</v>
      </c>
      <c r="C74" s="4" t="s">
        <v>16</v>
      </c>
      <c r="D74" s="4" t="str">
        <f t="shared" si="2"/>
        <v>PMO (project management officer)-Junior</v>
      </c>
      <c r="E74" s="67"/>
      <c r="F74" s="131">
        <v>0.2</v>
      </c>
      <c r="G74" s="68">
        <f t="shared" si="3"/>
        <v>0</v>
      </c>
    </row>
    <row r="75" spans="1:7" ht="15">
      <c r="A75" s="143"/>
      <c r="B75" s="9" t="str">
        <f>A74</f>
        <v>PMO (project management officer)</v>
      </c>
      <c r="C75" s="1" t="s">
        <v>17</v>
      </c>
      <c r="D75" s="1" t="str">
        <f t="shared" si="2"/>
        <v>PMO (project management officer)-Confirmé</v>
      </c>
      <c r="E75" s="69"/>
      <c r="F75" s="132"/>
      <c r="G75" s="70">
        <f t="shared" si="3"/>
        <v>0</v>
      </c>
    </row>
    <row r="76" spans="1:7" ht="15.6" thickBot="1">
      <c r="A76" s="142"/>
      <c r="B76" s="10" t="str">
        <f>A74</f>
        <v>PMO (project management officer)</v>
      </c>
      <c r="C76" s="5" t="s">
        <v>18</v>
      </c>
      <c r="D76" s="5" t="str">
        <f t="shared" si="2"/>
        <v>PMO (project management officer)-Senior</v>
      </c>
      <c r="E76" s="71"/>
      <c r="F76" s="133"/>
      <c r="G76" s="72">
        <f t="shared" si="3"/>
        <v>0</v>
      </c>
    </row>
    <row r="77" spans="1:7" ht="15">
      <c r="A77" s="144" t="s">
        <v>138</v>
      </c>
      <c r="B77" s="15" t="str">
        <f>A77</f>
        <v>PPO (Proxy Product Owner)</v>
      </c>
      <c r="C77" s="3" t="s">
        <v>16</v>
      </c>
      <c r="D77" s="3" t="str">
        <f t="shared" si="2"/>
        <v>PPO (Proxy Product Owner)-Junior</v>
      </c>
      <c r="E77" s="75"/>
      <c r="F77" s="131">
        <v>0.2</v>
      </c>
      <c r="G77" s="76">
        <f t="shared" si="3"/>
        <v>0</v>
      </c>
    </row>
    <row r="78" spans="1:7" ht="15">
      <c r="A78" s="145"/>
      <c r="B78" s="15" t="str">
        <f>A77</f>
        <v>PPO (Proxy Product Owner)</v>
      </c>
      <c r="C78" s="1" t="s">
        <v>17</v>
      </c>
      <c r="D78" s="1" t="str">
        <f t="shared" si="2"/>
        <v>PPO (Proxy Product Owner)-Confirmé</v>
      </c>
      <c r="E78" s="69"/>
      <c r="F78" s="132"/>
      <c r="G78" s="70">
        <f t="shared" si="3"/>
        <v>0</v>
      </c>
    </row>
    <row r="79" spans="1:7" ht="15.6" thickBot="1">
      <c r="A79" s="146"/>
      <c r="B79" s="15" t="str">
        <f>A77</f>
        <v>PPO (Proxy Product Owner)</v>
      </c>
      <c r="C79" s="7" t="s">
        <v>18</v>
      </c>
      <c r="D79" s="7" t="str">
        <f t="shared" si="2"/>
        <v>PPO (Proxy Product Owner)-Senior</v>
      </c>
      <c r="E79" s="77"/>
      <c r="F79" s="133"/>
      <c r="G79" s="78">
        <f t="shared" si="3"/>
        <v>0</v>
      </c>
    </row>
    <row r="80" spans="1:7" ht="15">
      <c r="A80" s="141" t="s">
        <v>44</v>
      </c>
      <c r="B80" s="8" t="str">
        <f>A80</f>
        <v>Responsable support</v>
      </c>
      <c r="C80" s="4" t="s">
        <v>17</v>
      </c>
      <c r="D80" s="4" t="str">
        <f t="shared" si="2"/>
        <v>Responsable support-Confirmé</v>
      </c>
      <c r="E80" s="67"/>
      <c r="F80" s="131">
        <v>0.2</v>
      </c>
      <c r="G80" s="68">
        <f t="shared" si="3"/>
        <v>0</v>
      </c>
    </row>
    <row r="81" spans="1:7" ht="15.6" thickBot="1">
      <c r="A81" s="142"/>
      <c r="B81" s="10" t="str">
        <f>A80</f>
        <v>Responsable support</v>
      </c>
      <c r="C81" s="5" t="s">
        <v>18</v>
      </c>
      <c r="D81" s="5" t="str">
        <f t="shared" si="2"/>
        <v>Responsable support-Senior</v>
      </c>
      <c r="E81" s="71"/>
      <c r="F81" s="133"/>
      <c r="G81" s="72">
        <f t="shared" si="3"/>
        <v>0</v>
      </c>
    </row>
    <row r="82" spans="1:7" ht="15">
      <c r="A82" s="141" t="s">
        <v>45</v>
      </c>
      <c r="B82" s="8" t="str">
        <f>A82</f>
        <v>Urbaniste</v>
      </c>
      <c r="C82" s="4" t="s">
        <v>17</v>
      </c>
      <c r="D82" s="4" t="str">
        <f t="shared" si="2"/>
        <v>Urbaniste-Confirmé</v>
      </c>
      <c r="E82" s="67"/>
      <c r="F82" s="131">
        <v>0.2</v>
      </c>
      <c r="G82" s="68">
        <f t="shared" si="3"/>
        <v>0</v>
      </c>
    </row>
    <row r="83" spans="1:7" ht="15.6" thickBot="1">
      <c r="A83" s="142"/>
      <c r="B83" s="10" t="str">
        <f>A82</f>
        <v>Urbaniste</v>
      </c>
      <c r="C83" s="5" t="s">
        <v>18</v>
      </c>
      <c r="D83" s="5" t="str">
        <f t="shared" si="2"/>
        <v>Urbaniste-Senior</v>
      </c>
      <c r="E83" s="71"/>
      <c r="F83" s="133"/>
      <c r="G83" s="72">
        <f t="shared" si="3"/>
        <v>0</v>
      </c>
    </row>
    <row r="84" spans="1:7" ht="15">
      <c r="A84" s="141" t="s">
        <v>46</v>
      </c>
      <c r="B84" s="8" t="str">
        <f>A84</f>
        <v>Scrum master</v>
      </c>
      <c r="C84" s="4" t="s">
        <v>16</v>
      </c>
      <c r="D84" s="4" t="str">
        <f t="shared" si="2"/>
        <v>Scrum master-Junior</v>
      </c>
      <c r="E84" s="107"/>
      <c r="F84" s="134">
        <v>0.2</v>
      </c>
      <c r="G84" s="110">
        <f t="shared" si="3"/>
        <v>0</v>
      </c>
    </row>
    <row r="85" spans="1:7" ht="15">
      <c r="A85" s="143"/>
      <c r="B85" s="9" t="str">
        <f>A84</f>
        <v>Scrum master</v>
      </c>
      <c r="C85" s="1" t="s">
        <v>17</v>
      </c>
      <c r="D85" s="1" t="str">
        <f t="shared" si="2"/>
        <v>Scrum master-Confirmé</v>
      </c>
      <c r="E85" s="108"/>
      <c r="F85" s="135"/>
      <c r="G85" s="111">
        <f t="shared" si="3"/>
        <v>0</v>
      </c>
    </row>
    <row r="86" spans="1:7" ht="15.6" thickBot="1">
      <c r="A86" s="142"/>
      <c r="B86" s="10" t="str">
        <f>A84</f>
        <v>Scrum master</v>
      </c>
      <c r="C86" s="5" t="s">
        <v>18</v>
      </c>
      <c r="D86" s="5" t="str">
        <f t="shared" si="2"/>
        <v>Scrum master-Senior</v>
      </c>
      <c r="E86" s="109"/>
      <c r="F86" s="136"/>
      <c r="G86" s="112">
        <f t="shared" si="3"/>
        <v>0</v>
      </c>
    </row>
  </sheetData>
  <mergeCells count="58">
    <mergeCell ref="A20:A22"/>
    <mergeCell ref="A35:A37"/>
    <mergeCell ref="A26:A28"/>
    <mergeCell ref="A5:A7"/>
    <mergeCell ref="A8:A10"/>
    <mergeCell ref="A11:A13"/>
    <mergeCell ref="A14:A16"/>
    <mergeCell ref="A17:A19"/>
    <mergeCell ref="A77:A79"/>
    <mergeCell ref="A80:A81"/>
    <mergeCell ref="A82:A83"/>
    <mergeCell ref="A84:A86"/>
    <mergeCell ref="A71:A73"/>
    <mergeCell ref="A74:A76"/>
    <mergeCell ref="A1:G1"/>
    <mergeCell ref="A2:G2"/>
    <mergeCell ref="A68:A69"/>
    <mergeCell ref="A66:A67"/>
    <mergeCell ref="A63:A65"/>
    <mergeCell ref="A61:A62"/>
    <mergeCell ref="A29:A31"/>
    <mergeCell ref="A32:A34"/>
    <mergeCell ref="A23:A25"/>
    <mergeCell ref="A58:A60"/>
    <mergeCell ref="A55:A57"/>
    <mergeCell ref="A52:A54"/>
    <mergeCell ref="A48:A50"/>
    <mergeCell ref="A45:A47"/>
    <mergeCell ref="A42:A44"/>
    <mergeCell ref="A38:A40"/>
    <mergeCell ref="F84:F86"/>
    <mergeCell ref="F82:F83"/>
    <mergeCell ref="F80:F81"/>
    <mergeCell ref="F77:F79"/>
    <mergeCell ref="F74:F76"/>
    <mergeCell ref="F71:F73"/>
    <mergeCell ref="F68:F69"/>
    <mergeCell ref="F66:F67"/>
    <mergeCell ref="F63:F65"/>
    <mergeCell ref="F61:F62"/>
    <mergeCell ref="F58:F60"/>
    <mergeCell ref="F55:F57"/>
    <mergeCell ref="F52:F54"/>
    <mergeCell ref="F48:F50"/>
    <mergeCell ref="F45:F47"/>
    <mergeCell ref="F42:F44"/>
    <mergeCell ref="F38:F40"/>
    <mergeCell ref="F35:F37"/>
    <mergeCell ref="F32:F34"/>
    <mergeCell ref="F29:F31"/>
    <mergeCell ref="F11:F13"/>
    <mergeCell ref="F8:F10"/>
    <mergeCell ref="F5:F7"/>
    <mergeCell ref="F26:F28"/>
    <mergeCell ref="F23:F25"/>
    <mergeCell ref="F20:F22"/>
    <mergeCell ref="F17:F19"/>
    <mergeCell ref="F14:F16"/>
  </mergeCells>
  <pageMargins left="0.70866141732283472" right="0.70866141732283472" top="0.74803149606299213" bottom="0.74803149606299213" header="0.31496062992125984" footer="0.31496062992125984"/>
  <pageSetup paperSize="9" scale="98" orientation="portrait" r:id="rId1"/>
  <headerFooter>
    <oddFooter>&amp;LDGALN  /DHUP / PH&amp;CMarché relatif à la maîtrise d'œuvre et à l’assistance utilisateurs pour le Système d’information des Aides à la Pierre (SIAP)&amp;R&amp;8&amp;P / &amp;N</oddFooter>
  </headerFooter>
  <rowBreaks count="1" manualBreakCount="1">
    <brk id="40" max="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88"/>
  <sheetViews>
    <sheetView topLeftCell="A58" workbookViewId="0">
      <selection activeCell="A74" sqref="A74:E79"/>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29.4" thickBot="1">
      <c r="A3" s="93" t="s">
        <v>130</v>
      </c>
      <c r="B3" s="90" t="s">
        <v>110</v>
      </c>
    </row>
    <row r="4" spans="1:5" ht="29.4" thickBot="1">
      <c r="A4" s="17" t="s">
        <v>10</v>
      </c>
      <c r="B4" s="18"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88"/>
  <sheetViews>
    <sheetView topLeftCell="A60" workbookViewId="0">
      <selection activeCell="A74" sqref="A74:E79"/>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29.4" thickBot="1">
      <c r="A3" s="93" t="s">
        <v>131</v>
      </c>
      <c r="B3" s="90" t="s">
        <v>111</v>
      </c>
    </row>
    <row r="4" spans="1:5" ht="29.4" thickBot="1">
      <c r="A4" s="17" t="s">
        <v>10</v>
      </c>
      <c r="B4" s="18"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Feuil19"/>
  <dimension ref="A1:E88"/>
  <sheetViews>
    <sheetView topLeftCell="A58" workbookViewId="0">
      <selection activeCell="A74" sqref="A74:E79"/>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28.2" customHeight="1" thickBot="1">
      <c r="A3" s="93" t="s">
        <v>112</v>
      </c>
      <c r="B3" s="90" t="s">
        <v>113</v>
      </c>
    </row>
    <row r="4" spans="1:5" ht="29.4" thickBot="1">
      <c r="A4" s="17" t="s">
        <v>10</v>
      </c>
      <c r="B4" s="18"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Feuil24"/>
  <dimension ref="A1:E88"/>
  <sheetViews>
    <sheetView workbookViewId="0">
      <selection activeCell="D5" sqref="D5:D14"/>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29.4" thickBot="1">
      <c r="A3" s="93" t="s">
        <v>114</v>
      </c>
      <c r="B3" s="90" t="s">
        <v>115</v>
      </c>
    </row>
    <row r="4" spans="1:5" ht="29.4" thickBot="1">
      <c r="A4" s="17" t="s">
        <v>10</v>
      </c>
      <c r="B4" s="18"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Feuil20"/>
  <dimension ref="A1:E88"/>
  <sheetViews>
    <sheetView topLeftCell="A58" workbookViewId="0">
      <selection activeCell="E74" sqref="E74"/>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29.4" thickBot="1">
      <c r="A3" s="93" t="s">
        <v>116</v>
      </c>
      <c r="B3" s="90" t="s">
        <v>117</v>
      </c>
    </row>
    <row r="4" spans="1:5" ht="29.4" thickBot="1">
      <c r="A4" s="17" t="s">
        <v>10</v>
      </c>
      <c r="B4" s="18"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Feuil21"/>
  <dimension ref="A1:E88"/>
  <sheetViews>
    <sheetView topLeftCell="A51" workbookViewId="0">
      <selection activeCell="A74" sqref="A74:E79"/>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43.2" customHeight="1" thickBot="1">
      <c r="A3" s="93" t="s">
        <v>118</v>
      </c>
      <c r="B3" s="90" t="s">
        <v>119</v>
      </c>
    </row>
    <row r="4" spans="1:5" ht="29.4" thickBot="1">
      <c r="A4" s="17" t="s">
        <v>10</v>
      </c>
      <c r="B4" s="18"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Feuil22"/>
  <dimension ref="A1:E88"/>
  <sheetViews>
    <sheetView topLeftCell="A57" workbookViewId="0">
      <selection activeCell="A74" sqref="A74:E79"/>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32.700000000000003" customHeight="1" thickBot="1">
      <c r="A3" s="93" t="s">
        <v>120</v>
      </c>
      <c r="B3" s="90" t="s">
        <v>121</v>
      </c>
    </row>
    <row r="4" spans="1:5" ht="29.4" thickBot="1">
      <c r="A4" s="17" t="s">
        <v>10</v>
      </c>
      <c r="B4" s="18"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Feuil23"/>
  <dimension ref="A1:E88"/>
  <sheetViews>
    <sheetView topLeftCell="A58" workbookViewId="0">
      <selection activeCell="G75" sqref="G75"/>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24.6" customHeight="1" thickBot="1">
      <c r="A3" s="93" t="s">
        <v>122</v>
      </c>
      <c r="B3" s="90" t="s">
        <v>123</v>
      </c>
    </row>
    <row r="4" spans="1:5" ht="29.4" thickBot="1">
      <c r="A4" s="17" t="s">
        <v>10</v>
      </c>
      <c r="B4" s="18"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B77EB-7014-4B98-B6D2-D42491FB9396}">
  <dimension ref="A1:E88"/>
  <sheetViews>
    <sheetView topLeftCell="A31" workbookViewId="0">
      <selection activeCell="A4" sqref="A4"/>
    </sheetView>
  </sheetViews>
  <sheetFormatPr baseColWidth="10" defaultColWidth="11" defaultRowHeight="13.8"/>
  <cols>
    <col min="1" max="1" width="29.3984375" bestFit="1" customWidth="1"/>
    <col min="2" max="2" width="8.3984375" bestFit="1" customWidth="1"/>
  </cols>
  <sheetData>
    <row r="1" spans="1:5" ht="16.8">
      <c r="A1" s="62" t="s">
        <v>80</v>
      </c>
    </row>
    <row r="2" spans="1:5">
      <c r="A2" t="s">
        <v>81</v>
      </c>
      <c r="B2" t="s">
        <v>82</v>
      </c>
    </row>
    <row r="3" spans="1:5" ht="46.5" customHeight="1" thickBot="1">
      <c r="A3" s="153" t="s">
        <v>144</v>
      </c>
      <c r="B3" s="90" t="s">
        <v>143</v>
      </c>
    </row>
    <row r="4" spans="1:5" ht="29.4" thickBot="1">
      <c r="A4" s="33" t="s">
        <v>10</v>
      </c>
      <c r="B4" s="41"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2:G37"/>
  <sheetViews>
    <sheetView tabSelected="1" zoomScale="90" zoomScaleNormal="90" workbookViewId="0">
      <pane ySplit="5" topLeftCell="A15" activePane="bottomLeft" state="frozen"/>
      <selection activeCell="E12" sqref="E12"/>
      <selection pane="bottomLeft" activeCell="E23" sqref="E23"/>
    </sheetView>
  </sheetViews>
  <sheetFormatPr baseColWidth="10" defaultColWidth="11" defaultRowHeight="13.8"/>
  <cols>
    <col min="1" max="1" width="15.8984375" customWidth="1"/>
    <col min="2" max="2" width="80.796875" bestFit="1" customWidth="1"/>
    <col min="3" max="3" width="12" customWidth="1"/>
    <col min="4" max="4" width="13.3984375" customWidth="1"/>
    <col min="5" max="5" width="17" bestFit="1" customWidth="1"/>
    <col min="6" max="6" width="9.59765625" customWidth="1"/>
    <col min="7" max="7" width="16.19921875" bestFit="1" customWidth="1"/>
  </cols>
  <sheetData>
    <row r="2" spans="1:7" ht="57" customHeight="1">
      <c r="A2" s="150" t="s">
        <v>47</v>
      </c>
      <c r="B2" s="151"/>
      <c r="C2" s="151"/>
      <c r="D2" s="151"/>
      <c r="E2" s="151"/>
      <c r="F2" s="151"/>
      <c r="G2" s="152"/>
    </row>
    <row r="4" spans="1:7" ht="14.4" thickBot="1"/>
    <row r="5" spans="1:7" s="97" customFormat="1" ht="34.200000000000003" thickBot="1">
      <c r="A5" s="94" t="s">
        <v>136</v>
      </c>
      <c r="B5" s="95" t="s">
        <v>135</v>
      </c>
      <c r="C5" s="95" t="s">
        <v>48</v>
      </c>
      <c r="D5" s="95" t="s">
        <v>49</v>
      </c>
      <c r="E5" s="95" t="s">
        <v>50</v>
      </c>
      <c r="F5" s="95" t="s">
        <v>139</v>
      </c>
      <c r="G5" s="96" t="s">
        <v>51</v>
      </c>
    </row>
    <row r="6" spans="1:7" ht="14.7" customHeight="1" thickTop="1">
      <c r="A6" s="43"/>
      <c r="G6" s="30"/>
    </row>
    <row r="7" spans="1:7" ht="15.6">
      <c r="A7" s="147" t="s">
        <v>134</v>
      </c>
      <c r="B7" s="148"/>
      <c r="C7" s="148"/>
      <c r="D7" s="148"/>
      <c r="E7" s="148"/>
      <c r="F7" s="148"/>
      <c r="G7" s="149"/>
    </row>
    <row r="8" spans="1:7" ht="15.6">
      <c r="A8" s="44" t="str">
        <f>'01-INIT'!B3</f>
        <v>01-INIT</v>
      </c>
      <c r="B8" s="45" t="str">
        <f>'01-INIT'!A3</f>
        <v>Initialisation du marché</v>
      </c>
      <c r="C8" s="45" t="s">
        <v>52</v>
      </c>
      <c r="D8" s="118" t="s">
        <v>53</v>
      </c>
      <c r="E8" s="64">
        <f>'01-INIT'!E88</f>
        <v>0</v>
      </c>
      <c r="F8" s="117">
        <v>0.2</v>
      </c>
      <c r="G8" s="65">
        <f>E8*(1+F8)</f>
        <v>0</v>
      </c>
    </row>
    <row r="9" spans="1:7" ht="15.6">
      <c r="A9" s="44" t="str">
        <f>'02-PECP'!B3</f>
        <v>02-PECP</v>
      </c>
      <c r="B9" s="45" t="str">
        <f>'02-PECP'!A3</f>
        <v>Prise en charge de la plateforme</v>
      </c>
      <c r="C9" s="45" t="s">
        <v>52</v>
      </c>
      <c r="D9" s="118" t="s">
        <v>54</v>
      </c>
      <c r="E9" s="64">
        <f>'02-PECP'!E88</f>
        <v>0</v>
      </c>
      <c r="F9" s="117">
        <v>0.2</v>
      </c>
      <c r="G9" s="65">
        <f t="shared" ref="G9:G13" si="0">E9*(1+F9)</f>
        <v>0</v>
      </c>
    </row>
    <row r="10" spans="1:7" ht="15.6">
      <c r="A10" s="44" t="str">
        <f>'03-AUIN'!B3</f>
        <v>03-INAU</v>
      </c>
      <c r="B10" s="45" t="str">
        <f>'03-AUIN'!A3</f>
        <v>Initialisation assistance utilisateurs</v>
      </c>
      <c r="C10" s="45" t="s">
        <v>52</v>
      </c>
      <c r="D10" s="118" t="s">
        <v>55</v>
      </c>
      <c r="E10" s="64">
        <f>'03-AUIN'!E88</f>
        <v>0</v>
      </c>
      <c r="F10" s="117">
        <v>0.2</v>
      </c>
      <c r="G10" s="65">
        <f t="shared" si="0"/>
        <v>0</v>
      </c>
    </row>
    <row r="11" spans="1:7" ht="15.6">
      <c r="A11" s="44" t="str">
        <f>'04-AUSP'!B3</f>
        <v>04-AUSP</v>
      </c>
      <c r="B11" s="45" t="str">
        <f>'04-AUSP'!A3</f>
        <v>Supervision et pilotage de l’assistance utilisateurs (12 mois)</v>
      </c>
      <c r="C11" s="45" t="s">
        <v>52</v>
      </c>
      <c r="D11" s="115" t="s">
        <v>56</v>
      </c>
      <c r="E11" s="64">
        <f>'04-AUSP'!E88</f>
        <v>0</v>
      </c>
      <c r="F11" s="117">
        <v>0.2</v>
      </c>
      <c r="G11" s="65">
        <f t="shared" si="0"/>
        <v>0</v>
      </c>
    </row>
    <row r="12" spans="1:7" ht="15.6">
      <c r="A12" s="44" t="str">
        <f>'05-SMCI'!B3</f>
        <v>05-SMCI</v>
      </c>
      <c r="B12" s="45" t="str">
        <f>'05-SMCI'!A3</f>
        <v>Suivi de marché et coordination interne</v>
      </c>
      <c r="C12" s="45" t="s">
        <v>52</v>
      </c>
      <c r="D12" s="115" t="s">
        <v>57</v>
      </c>
      <c r="E12" s="64">
        <f>'05-SMCI'!E88</f>
        <v>0</v>
      </c>
      <c r="F12" s="117">
        <v>0.2</v>
      </c>
      <c r="G12" s="65">
        <f t="shared" si="0"/>
        <v>0</v>
      </c>
    </row>
    <row r="13" spans="1:7" ht="15.6">
      <c r="A13" s="44" t="str">
        <f>'06-ACJI'!B3</f>
        <v>06-ACJI</v>
      </c>
      <c r="B13" s="45" t="str">
        <f>'06-ACJI'!A3</f>
        <v>Mise à disposition et amélioration continue d'une instance JIRA / JIRA SERVICE MANAGEMENT</v>
      </c>
      <c r="C13" s="45" t="s">
        <v>52</v>
      </c>
      <c r="D13" s="115" t="s">
        <v>58</v>
      </c>
      <c r="E13" s="64">
        <f>'06-ACJI'!E88</f>
        <v>0</v>
      </c>
      <c r="F13" s="117">
        <v>0.2</v>
      </c>
      <c r="G13" s="65">
        <f t="shared" si="0"/>
        <v>0</v>
      </c>
    </row>
    <row r="14" spans="1:7" ht="15.6">
      <c r="A14" s="147" t="s">
        <v>59</v>
      </c>
      <c r="B14" s="148"/>
      <c r="C14" s="148"/>
      <c r="D14" s="148"/>
      <c r="E14" s="148"/>
      <c r="F14" s="148"/>
      <c r="G14" s="149"/>
    </row>
    <row r="15" spans="1:7" ht="15.6">
      <c r="A15" s="46" t="str">
        <f>'07-SPIN'!B3</f>
        <v>07-SPIN</v>
      </c>
      <c r="B15" s="47" t="str">
        <f>'07-SPIN'!A3</f>
        <v>Sprint d'initialisation</v>
      </c>
      <c r="C15" s="47" t="s">
        <v>52</v>
      </c>
      <c r="D15" s="115" t="s">
        <v>60</v>
      </c>
      <c r="E15" s="64">
        <f>'07-SPIN'!E88</f>
        <v>0</v>
      </c>
      <c r="F15" s="113">
        <v>0.2</v>
      </c>
      <c r="G15" s="65">
        <f>E15*(1+F15)</f>
        <v>0</v>
      </c>
    </row>
    <row r="16" spans="1:7" ht="15.6">
      <c r="A16" s="46" t="str">
        <f>'08-SPET'!B3</f>
        <v>08-SPET</v>
      </c>
      <c r="B16" s="47" t="str">
        <f>'08-SPET'!A3</f>
        <v>Sprint d'étalonnage</v>
      </c>
      <c r="C16" s="47" t="s">
        <v>52</v>
      </c>
      <c r="D16" s="115" t="s">
        <v>61</v>
      </c>
      <c r="E16" s="64">
        <f>'08-SPET'!E88</f>
        <v>0</v>
      </c>
      <c r="F16" s="113">
        <v>0.2</v>
      </c>
      <c r="G16" s="65">
        <f t="shared" ref="G16:G20" si="1">E16*(1+F16)</f>
        <v>0</v>
      </c>
    </row>
    <row r="17" spans="1:7" ht="15.6">
      <c r="A17" s="46" t="str">
        <f>'09-SPAS'!B3</f>
        <v>09-SPAS</v>
      </c>
      <c r="B17" s="47" t="s">
        <v>62</v>
      </c>
      <c r="C17" s="47" t="s">
        <v>52</v>
      </c>
      <c r="D17" s="115" t="s">
        <v>63</v>
      </c>
      <c r="E17" s="64">
        <f>'09-SPAS'!E88</f>
        <v>0</v>
      </c>
      <c r="F17" s="113">
        <v>0.2</v>
      </c>
      <c r="G17" s="65">
        <f t="shared" si="1"/>
        <v>0</v>
      </c>
    </row>
    <row r="18" spans="1:7" ht="15.6">
      <c r="A18" s="46" t="s">
        <v>64</v>
      </c>
      <c r="B18" s="47" t="str">
        <f>'10-SPAM'!A3</f>
        <v>Sprint agile de production - complexité moyenne</v>
      </c>
      <c r="C18" s="47" t="s">
        <v>52</v>
      </c>
      <c r="D18" s="115" t="s">
        <v>63</v>
      </c>
      <c r="E18" s="64">
        <f>'10-SPAM'!E88</f>
        <v>0</v>
      </c>
      <c r="F18" s="113">
        <v>0.2</v>
      </c>
      <c r="G18" s="65">
        <f t="shared" si="1"/>
        <v>0</v>
      </c>
    </row>
    <row r="19" spans="1:7" ht="15.6">
      <c r="A19" s="46" t="str">
        <f>'11-SPAE'!B3</f>
        <v>11-SPAE</v>
      </c>
      <c r="B19" s="47" t="str">
        <f>'11-SPAE'!A3</f>
        <v>Sprint agile de production - complexité élevée</v>
      </c>
      <c r="C19" s="47" t="s">
        <v>52</v>
      </c>
      <c r="D19" s="115" t="s">
        <v>63</v>
      </c>
      <c r="E19" s="64">
        <f>'11-SPAE'!E88</f>
        <v>0</v>
      </c>
      <c r="F19" s="114">
        <v>0.2</v>
      </c>
      <c r="G19" s="65">
        <f t="shared" si="1"/>
        <v>0</v>
      </c>
    </row>
    <row r="20" spans="1:7" ht="15.6">
      <c r="A20" s="46" t="str">
        <f>'12-RSAN'!B3</f>
        <v>12-RSAN</v>
      </c>
      <c r="B20" s="47" t="str">
        <f>'12-RSAN'!A3</f>
        <v>Réduction du stock d'anomalies</v>
      </c>
      <c r="C20" s="47" t="s">
        <v>65</v>
      </c>
      <c r="D20" s="115" t="s">
        <v>66</v>
      </c>
      <c r="E20" s="64">
        <f>'12-RSAN'!E88</f>
        <v>0</v>
      </c>
      <c r="F20" s="114">
        <v>0.2</v>
      </c>
      <c r="G20" s="65">
        <f t="shared" si="1"/>
        <v>0</v>
      </c>
    </row>
    <row r="21" spans="1:7" ht="15.6">
      <c r="A21" s="147" t="s">
        <v>67</v>
      </c>
      <c r="B21" s="148"/>
      <c r="C21" s="148"/>
      <c r="D21" s="148"/>
      <c r="E21" s="148"/>
      <c r="F21" s="148"/>
      <c r="G21" s="149"/>
    </row>
    <row r="22" spans="1:7" ht="15.6">
      <c r="A22" s="49" t="str">
        <f>'13-EDCS'!B3</f>
        <v>13-EDCS</v>
      </c>
      <c r="B22" s="48" t="str">
        <f>'13-EDCS'!A3</f>
        <v>Exploitation et développement de correctifs</v>
      </c>
      <c r="C22" s="48" t="s">
        <v>52</v>
      </c>
      <c r="D22" s="115" t="s">
        <v>68</v>
      </c>
      <c r="E22" s="66">
        <f>'13-EDCS'!E88</f>
        <v>0</v>
      </c>
      <c r="F22" s="113">
        <v>0.2</v>
      </c>
      <c r="G22" s="65">
        <f>E22*(1+F22)</f>
        <v>0</v>
      </c>
    </row>
    <row r="23" spans="1:7" ht="15.6">
      <c r="A23" s="49" t="str">
        <f>'24-SPPE'!B3</f>
        <v>24-SPPE</v>
      </c>
      <c r="B23" s="58" t="str">
        <f>'24-SPPE'!A3</f>
        <v>Sprint agile de petites évolutions</v>
      </c>
      <c r="C23" s="48" t="s">
        <v>52</v>
      </c>
      <c r="D23" s="115" t="s">
        <v>79</v>
      </c>
      <c r="E23" s="66">
        <f>'24-SPPE'!E88</f>
        <v>0</v>
      </c>
      <c r="F23" s="113">
        <v>0.2</v>
      </c>
      <c r="G23" s="65">
        <v>0</v>
      </c>
    </row>
    <row r="24" spans="1:7" ht="15.6">
      <c r="A24" s="49" t="str">
        <f>'14-RMQD'!B3</f>
        <v>14-RMQD</v>
      </c>
      <c r="B24" s="48" t="str">
        <f>'14-RMQD'!A3</f>
        <v>Reprise et mise en qualité des données</v>
      </c>
      <c r="C24" s="48" t="s">
        <v>52</v>
      </c>
      <c r="D24" s="115" t="s">
        <v>69</v>
      </c>
      <c r="E24" s="66">
        <f>'14-RMQD'!E88</f>
        <v>0</v>
      </c>
      <c r="F24" s="113">
        <v>0.2</v>
      </c>
      <c r="G24" s="65">
        <f t="shared" ref="G24:G31" si="2">E24*(1+F24)</f>
        <v>0</v>
      </c>
    </row>
    <row r="25" spans="1:7" ht="15.6">
      <c r="A25" s="49" t="str">
        <f>'15-AUBA'!B3</f>
        <v>15-AUBA</v>
      </c>
      <c r="B25" s="58" t="str">
        <f>'15-AUBA'!A3</f>
        <v>Prestation de base d’assistance utilisateurs (6 mois)</v>
      </c>
      <c r="C25" s="48" t="s">
        <v>52</v>
      </c>
      <c r="D25" s="116" t="s">
        <v>70</v>
      </c>
      <c r="E25" s="66">
        <f>'15-AUBA'!E88</f>
        <v>0</v>
      </c>
      <c r="F25" s="113">
        <v>0.2</v>
      </c>
      <c r="G25" s="65">
        <f t="shared" si="2"/>
        <v>0</v>
      </c>
    </row>
    <row r="26" spans="1:7" ht="15.6">
      <c r="A26" s="49" t="str">
        <f>'16-AURE'!B3</f>
        <v>16-AURE</v>
      </c>
      <c r="B26" s="58" t="str">
        <f>'16-AURE'!A3</f>
        <v>Prestation réduite d’assistance utilisateurs (6 mois)</v>
      </c>
      <c r="C26" s="48" t="s">
        <v>52</v>
      </c>
      <c r="D26" s="115" t="s">
        <v>71</v>
      </c>
      <c r="E26" s="66">
        <f>'16-AURE'!E88</f>
        <v>0</v>
      </c>
      <c r="F26" s="113">
        <v>0.2</v>
      </c>
      <c r="G26" s="65">
        <f t="shared" si="2"/>
        <v>0</v>
      </c>
    </row>
    <row r="27" spans="1:7" ht="15.6">
      <c r="A27" s="49" t="str">
        <f>'17-AUAC'!B3</f>
        <v>17-AUAC</v>
      </c>
      <c r="B27" s="58" t="str">
        <f>'17-AUAC'!A3</f>
        <v>Prestation accrue d’assistance utilisateurs (6 mois)</v>
      </c>
      <c r="C27" s="48" t="s">
        <v>52</v>
      </c>
      <c r="D27" s="115" t="s">
        <v>72</v>
      </c>
      <c r="E27" s="66">
        <f>'17-AUAC'!E88</f>
        <v>0</v>
      </c>
      <c r="F27" s="113">
        <v>0.2</v>
      </c>
      <c r="G27" s="65">
        <f t="shared" si="2"/>
        <v>0</v>
      </c>
    </row>
    <row r="28" spans="1:7" ht="15.6">
      <c r="A28" s="49" t="str">
        <f>'18-AUSH'!B3</f>
        <v>18-AUSH</v>
      </c>
      <c r="B28" s="58" t="str">
        <f>'18-AUSH'!A3</f>
        <v>Un (1) mois d'assistance utilisateurs en saison haute</v>
      </c>
      <c r="C28" s="48" t="s">
        <v>52</v>
      </c>
      <c r="D28" s="115" t="s">
        <v>73</v>
      </c>
      <c r="E28" s="66">
        <f>'18-AUSH'!E88</f>
        <v>0</v>
      </c>
      <c r="F28" s="113">
        <v>0.2</v>
      </c>
      <c r="G28" s="65">
        <f t="shared" si="2"/>
        <v>0</v>
      </c>
    </row>
    <row r="29" spans="1:7" ht="15.6">
      <c r="A29" s="49" t="str">
        <f>+'19-AURF'!B3</f>
        <v>19-AURF</v>
      </c>
      <c r="B29" s="58" t="str">
        <f>+'19-AURF'!A3</f>
        <v>Un (1) mois de renfort de l’assistance utilisateurs</v>
      </c>
      <c r="C29" s="48" t="s">
        <v>52</v>
      </c>
      <c r="D29" s="115" t="s">
        <v>74</v>
      </c>
      <c r="E29" s="66">
        <f>+'19-AURF'!E88</f>
        <v>0</v>
      </c>
      <c r="F29" s="113">
        <v>0.2</v>
      </c>
      <c r="G29" s="65">
        <f t="shared" si="2"/>
        <v>0</v>
      </c>
    </row>
    <row r="30" spans="1:7" ht="15.6">
      <c r="A30" s="49" t="str">
        <f>+'20-EXPH'!B3</f>
        <v>20-EXPH</v>
      </c>
      <c r="B30" s="58" t="str">
        <f>+'20-EXPH'!A3</f>
        <v>Exploitation d'une plateforme hébergée</v>
      </c>
      <c r="C30" s="48" t="s">
        <v>52</v>
      </c>
      <c r="D30" s="115" t="s">
        <v>75</v>
      </c>
      <c r="E30" s="66">
        <f>+'20-EXPH'!E88</f>
        <v>0</v>
      </c>
      <c r="F30" s="113">
        <v>0.2</v>
      </c>
      <c r="G30" s="65">
        <f t="shared" si="2"/>
        <v>0</v>
      </c>
    </row>
    <row r="31" spans="1:7" ht="15.6">
      <c r="A31" s="49" t="str">
        <f>'21-REVE'!B3</f>
        <v>21-REVE</v>
      </c>
      <c r="B31" s="58" t="str">
        <f>'21-REVE'!A3</f>
        <v>Réversibilité</v>
      </c>
      <c r="C31" s="48" t="s">
        <v>52</v>
      </c>
      <c r="D31" s="115" t="s">
        <v>76</v>
      </c>
      <c r="E31" s="66">
        <f>'21-REVE'!E88</f>
        <v>0</v>
      </c>
      <c r="F31" s="113">
        <v>0.2</v>
      </c>
      <c r="G31" s="65">
        <f t="shared" si="2"/>
        <v>0</v>
      </c>
    </row>
    <row r="32" spans="1:7" ht="15.6">
      <c r="A32" s="147" t="s">
        <v>77</v>
      </c>
      <c r="B32" s="148"/>
      <c r="C32" s="148"/>
      <c r="D32" s="148"/>
      <c r="E32" s="148"/>
      <c r="F32" s="148"/>
      <c r="G32" s="149"/>
    </row>
    <row r="33" spans="1:7" ht="15.6">
      <c r="A33" s="49" t="str">
        <f>'22-INVE'!B3</f>
        <v>22-INVE</v>
      </c>
      <c r="B33" s="58" t="str">
        <f>'22-INVE'!A3</f>
        <v>Investigation</v>
      </c>
      <c r="C33" s="48" t="s">
        <v>52</v>
      </c>
      <c r="D33" s="115" t="s">
        <v>78</v>
      </c>
      <c r="E33" s="66">
        <f>'22-INVE'!E88</f>
        <v>0</v>
      </c>
      <c r="F33" s="113">
        <v>0.2</v>
      </c>
      <c r="G33" s="65">
        <v>0</v>
      </c>
    </row>
    <row r="34" spans="1:7" ht="15.6">
      <c r="A34" s="49" t="str">
        <f>'23-MPOC'!B3</f>
        <v>23-MPOC</v>
      </c>
      <c r="B34" s="58" t="str">
        <f>'23-MPOC'!A3</f>
        <v>Mise en place d'un POC technique</v>
      </c>
      <c r="C34" s="48" t="s">
        <v>52</v>
      </c>
      <c r="D34" s="115" t="s">
        <v>79</v>
      </c>
      <c r="E34" s="66">
        <f>'23-MPOC'!E88</f>
        <v>0</v>
      </c>
      <c r="F34" s="113">
        <v>0.2</v>
      </c>
      <c r="G34" s="65">
        <v>0</v>
      </c>
    </row>
    <row r="35" spans="1:7">
      <c r="C35" s="57"/>
    </row>
    <row r="36" spans="1:7">
      <c r="C36" s="57"/>
    </row>
    <row r="37" spans="1:7">
      <c r="C37" s="57"/>
    </row>
  </sheetData>
  <mergeCells count="5">
    <mergeCell ref="A32:G32"/>
    <mergeCell ref="A7:G7"/>
    <mergeCell ref="A14:G14"/>
    <mergeCell ref="A21:G21"/>
    <mergeCell ref="A2:G2"/>
  </mergeCells>
  <phoneticPr fontId="1" type="noConversion"/>
  <pageMargins left="0.70866141732283472" right="0.70866141732283472" top="0.74803149606299213" bottom="0.74803149606299213" header="0.31496062992125984" footer="0.31496062992125984"/>
  <pageSetup paperSize="9" scale="45"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dimension ref="A1:E88"/>
  <sheetViews>
    <sheetView workbookViewId="0">
      <selection activeCell="D5" sqref="D5:D15"/>
    </sheetView>
  </sheetViews>
  <sheetFormatPr baseColWidth="10" defaultColWidth="11" defaultRowHeight="13.8"/>
  <cols>
    <col min="1" max="1" width="29.3984375" customWidth="1"/>
    <col min="2" max="2" width="8.3984375" bestFit="1" customWidth="1"/>
    <col min="3" max="3" width="8.796875" customWidth="1"/>
    <col min="4" max="4" width="14.796875" customWidth="1"/>
    <col min="5" max="5" width="12.296875" customWidth="1"/>
  </cols>
  <sheetData>
    <row r="1" spans="1:5" ht="16.8">
      <c r="A1" s="62" t="s">
        <v>80</v>
      </c>
    </row>
    <row r="2" spans="1:5">
      <c r="A2" t="s">
        <v>81</v>
      </c>
      <c r="B2" t="s">
        <v>82</v>
      </c>
    </row>
    <row r="3" spans="1:5" ht="35.25" customHeight="1" thickBot="1">
      <c r="A3" s="89" t="s">
        <v>83</v>
      </c>
      <c r="B3" s="90" t="s">
        <v>84</v>
      </c>
    </row>
    <row r="4" spans="1:5" ht="29.4" thickBot="1">
      <c r="A4" s="17" t="s">
        <v>10</v>
      </c>
      <c r="B4" s="18" t="s">
        <v>11</v>
      </c>
      <c r="C4" s="38" t="s">
        <v>85</v>
      </c>
      <c r="D4" s="39" t="s">
        <v>86</v>
      </c>
      <c r="E4" s="39"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3" t="s">
        <v>43</v>
      </c>
      <c r="B73" s="31" t="s">
        <v>18</v>
      </c>
      <c r="C73" s="84">
        <f>_xlfn.XLOOKUP(A73&amp;"-"&amp;B73,'partie I - BPU-TJM'!$D$5:$D$86,'partie I - BPU-TJM'!$E$5:$E$86)</f>
        <v>0</v>
      </c>
      <c r="D73" s="27"/>
      <c r="E73" s="80">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3" t="s">
        <v>44</v>
      </c>
      <c r="B80" s="31" t="s">
        <v>17</v>
      </c>
      <c r="C80" s="84">
        <f>_xlfn.XLOOKUP(A80&amp;"-"&amp;B80,'partie I - BPU-TJM'!$D$5:$D$86,'partie I - BPU-TJM'!$E$5:$E$86)</f>
        <v>0</v>
      </c>
      <c r="D80" s="27"/>
      <c r="E80" s="80">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 thickBot="1">
      <c r="A88" s="23" t="s">
        <v>88</v>
      </c>
      <c r="B88" s="24"/>
      <c r="C88" s="24"/>
      <c r="D88" s="24"/>
      <c r="E88" s="87">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5"/>
  <dimension ref="A1:E88"/>
  <sheetViews>
    <sheetView topLeftCell="A54" workbookViewId="0">
      <selection activeCell="A74" sqref="A74:E79"/>
    </sheetView>
  </sheetViews>
  <sheetFormatPr baseColWidth="10" defaultColWidth="11" defaultRowHeight="13.8"/>
  <cols>
    <col min="1" max="1" width="29.3984375" customWidth="1"/>
    <col min="2" max="2" width="8.3984375" bestFit="1" customWidth="1"/>
    <col min="3" max="3" width="8.796875" bestFit="1" customWidth="1"/>
    <col min="4" max="4" width="14.796875" customWidth="1"/>
    <col min="5" max="5" width="12.296875" customWidth="1"/>
  </cols>
  <sheetData>
    <row r="1" spans="1:5" ht="16.8">
      <c r="A1" s="62" t="s">
        <v>80</v>
      </c>
    </row>
    <row r="2" spans="1:5">
      <c r="A2" t="s">
        <v>81</v>
      </c>
      <c r="B2" t="s">
        <v>82</v>
      </c>
    </row>
    <row r="3" spans="1:5" ht="56.7" customHeight="1" thickBot="1">
      <c r="A3" s="89" t="s">
        <v>89</v>
      </c>
      <c r="B3" s="90" t="s">
        <v>90</v>
      </c>
    </row>
    <row r="4" spans="1:5" ht="29.4" thickBot="1">
      <c r="A4" s="17" t="s">
        <v>10</v>
      </c>
      <c r="B4" s="18" t="s">
        <v>11</v>
      </c>
      <c r="C4" s="38" t="s">
        <v>85</v>
      </c>
      <c r="D4" s="39" t="s">
        <v>86</v>
      </c>
      <c r="E4" s="39"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 thickBot="1">
      <c r="A88" s="23" t="s">
        <v>88</v>
      </c>
      <c r="B88" s="24"/>
      <c r="C88" s="24"/>
      <c r="D88" s="24"/>
      <c r="E88" s="25">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6"/>
  <dimension ref="A1:E88"/>
  <sheetViews>
    <sheetView topLeftCell="A55" workbookViewId="0">
      <selection activeCell="A74" sqref="A74:E79"/>
    </sheetView>
  </sheetViews>
  <sheetFormatPr baseColWidth="10" defaultColWidth="11" defaultRowHeight="13.8"/>
  <cols>
    <col min="1" max="1" width="41.09765625" customWidth="1"/>
    <col min="2" max="2" width="8.3984375" bestFit="1" customWidth="1"/>
  </cols>
  <sheetData>
    <row r="1" spans="1:5" ht="16.8">
      <c r="A1" s="62" t="s">
        <v>80</v>
      </c>
    </row>
    <row r="2" spans="1:5">
      <c r="A2" t="s">
        <v>81</v>
      </c>
      <c r="B2" t="s">
        <v>82</v>
      </c>
    </row>
    <row r="3" spans="1:5" ht="48" customHeight="1" thickBot="1">
      <c r="A3" s="89" t="s">
        <v>91</v>
      </c>
      <c r="B3" s="90" t="s">
        <v>132</v>
      </c>
    </row>
    <row r="4" spans="1:5" ht="29.4" thickBot="1">
      <c r="A4" s="17" t="s">
        <v>10</v>
      </c>
      <c r="B4" s="19"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 thickBot="1">
      <c r="A88" s="23" t="s">
        <v>88</v>
      </c>
      <c r="B88" s="24"/>
      <c r="C88" s="24"/>
      <c r="D88" s="24"/>
      <c r="E88" s="87">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7"/>
  <dimension ref="A1:E88"/>
  <sheetViews>
    <sheetView topLeftCell="A54" workbookViewId="0">
      <selection activeCell="A74" sqref="A74:E79"/>
    </sheetView>
  </sheetViews>
  <sheetFormatPr baseColWidth="10" defaultColWidth="11" defaultRowHeight="13.8"/>
  <cols>
    <col min="1" max="1" width="41.09765625" customWidth="1"/>
    <col min="2" max="2" width="8.3984375" bestFit="1" customWidth="1"/>
  </cols>
  <sheetData>
    <row r="1" spans="1:5" ht="16.8">
      <c r="A1" s="62" t="s">
        <v>80</v>
      </c>
      <c r="B1" t="s">
        <v>92</v>
      </c>
    </row>
    <row r="2" spans="1:5">
      <c r="A2" t="s">
        <v>81</v>
      </c>
      <c r="B2" t="s">
        <v>82</v>
      </c>
    </row>
    <row r="3" spans="1:5" ht="42" customHeight="1">
      <c r="A3" s="89" t="s">
        <v>93</v>
      </c>
      <c r="B3" s="90" t="s">
        <v>94</v>
      </c>
    </row>
    <row r="4" spans="1:5" ht="29.4" thickBot="1">
      <c r="A4" s="17" t="s">
        <v>10</v>
      </c>
      <c r="B4" s="19"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 thickBot="1">
      <c r="A88" s="23" t="s">
        <v>88</v>
      </c>
      <c r="B88" s="24"/>
      <c r="C88" s="24"/>
      <c r="D88" s="24"/>
      <c r="E88" s="87">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8"/>
  <dimension ref="A1:E88"/>
  <sheetViews>
    <sheetView topLeftCell="A53" workbookViewId="0">
      <selection activeCell="A74" sqref="A74:E79"/>
    </sheetView>
  </sheetViews>
  <sheetFormatPr baseColWidth="10" defaultColWidth="11" defaultRowHeight="13.8"/>
  <cols>
    <col min="1" max="1" width="34.09765625" bestFit="1" customWidth="1"/>
    <col min="2" max="2" width="8.3984375" bestFit="1" customWidth="1"/>
  </cols>
  <sheetData>
    <row r="1" spans="1:5" ht="16.8">
      <c r="A1" s="62" t="s">
        <v>80</v>
      </c>
    </row>
    <row r="2" spans="1:5">
      <c r="A2" t="s">
        <v>81</v>
      </c>
      <c r="B2" t="s">
        <v>82</v>
      </c>
    </row>
    <row r="3" spans="1:5" ht="52.5" customHeight="1" thickBot="1">
      <c r="A3" s="89" t="s">
        <v>95</v>
      </c>
      <c r="B3" s="90" t="s">
        <v>96</v>
      </c>
    </row>
    <row r="4" spans="1:5" ht="29.4" thickBot="1">
      <c r="A4" s="33" t="s">
        <v>10</v>
      </c>
      <c r="B4" s="41" t="s">
        <v>11</v>
      </c>
      <c r="C4" s="33" t="s">
        <v>85</v>
      </c>
      <c r="D4" s="34" t="s">
        <v>86</v>
      </c>
      <c r="E4" s="35"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9"/>
  <dimension ref="A1:E88"/>
  <sheetViews>
    <sheetView topLeftCell="A53" workbookViewId="0">
      <selection activeCell="A74" sqref="A74:E79"/>
    </sheetView>
  </sheetViews>
  <sheetFormatPr baseColWidth="10" defaultColWidth="11" defaultRowHeight="13.8"/>
  <cols>
    <col min="1" max="1" width="34.8984375" customWidth="1"/>
    <col min="2" max="2" width="8.3984375" bestFit="1" customWidth="1"/>
  </cols>
  <sheetData>
    <row r="1" spans="1:5" ht="16.8">
      <c r="A1" s="62" t="s">
        <v>80</v>
      </c>
    </row>
    <row r="2" spans="1:5">
      <c r="A2" t="s">
        <v>81</v>
      </c>
      <c r="B2" t="s">
        <v>82</v>
      </c>
    </row>
    <row r="3" spans="1:5" ht="51" customHeight="1" thickBot="1">
      <c r="A3" s="93" t="s">
        <v>133</v>
      </c>
      <c r="B3" s="90" t="s">
        <v>97</v>
      </c>
    </row>
    <row r="4" spans="1:5" ht="29.4" thickBot="1">
      <c r="A4" s="17" t="s">
        <v>10</v>
      </c>
      <c r="B4" s="20" t="s">
        <v>11</v>
      </c>
      <c r="C4" s="17" t="s">
        <v>85</v>
      </c>
      <c r="D4" s="21" t="s">
        <v>86</v>
      </c>
      <c r="E4" s="22" t="s">
        <v>87</v>
      </c>
    </row>
    <row r="5" spans="1:5" ht="15">
      <c r="A5" s="52" t="s">
        <v>15</v>
      </c>
      <c r="B5" s="36" t="s">
        <v>16</v>
      </c>
      <c r="C5" s="83">
        <f>_xlfn.XLOOKUP(A5&amp;"-"&amp;B5,'partie I - BPU-TJM'!$D$5:$D$86,'partie I - BPU-TJM'!$E$5:$E$86)</f>
        <v>0</v>
      </c>
      <c r="D5" s="28"/>
      <c r="E5" s="79">
        <f>D5*C5</f>
        <v>0</v>
      </c>
    </row>
    <row r="6" spans="1:5" ht="15">
      <c r="A6" s="53" t="s">
        <v>15</v>
      </c>
      <c r="B6" s="31" t="s">
        <v>17</v>
      </c>
      <c r="C6" s="84">
        <f>_xlfn.XLOOKUP(A6&amp;"-"&amp;B6,'partie I - BPU-TJM'!$D$5:$D$86,'partie I - BPU-TJM'!$E$5:$E$86)</f>
        <v>0</v>
      </c>
      <c r="D6" s="27"/>
      <c r="E6" s="80">
        <f t="shared" ref="E6:E69" si="0">D6*C6</f>
        <v>0</v>
      </c>
    </row>
    <row r="7" spans="1:5" ht="15.6" thickBot="1">
      <c r="A7" s="53" t="s">
        <v>15</v>
      </c>
      <c r="B7" s="31" t="s">
        <v>18</v>
      </c>
      <c r="C7" s="84">
        <f>_xlfn.XLOOKUP(A7&amp;"-"&amp;B7,'partie I - BPU-TJM'!$D$5:$D$86,'partie I - BPU-TJM'!$E$5:$E$86)</f>
        <v>0</v>
      </c>
      <c r="D7" s="27"/>
      <c r="E7" s="80">
        <f t="shared" si="0"/>
        <v>0</v>
      </c>
    </row>
    <row r="8" spans="1:5" ht="15">
      <c r="A8" s="52" t="s">
        <v>19</v>
      </c>
      <c r="B8" s="36" t="s">
        <v>16</v>
      </c>
      <c r="C8" s="83">
        <f>_xlfn.XLOOKUP(A8&amp;"-"&amp;B8,'partie I - BPU-TJM'!$D$5:$D$86,'partie I - BPU-TJM'!$E$5:$E$86)</f>
        <v>0</v>
      </c>
      <c r="D8" s="28"/>
      <c r="E8" s="79">
        <f t="shared" si="0"/>
        <v>0</v>
      </c>
    </row>
    <row r="9" spans="1:5" ht="15">
      <c r="A9" s="53" t="s">
        <v>19</v>
      </c>
      <c r="B9" s="31" t="s">
        <v>17</v>
      </c>
      <c r="C9" s="84">
        <f>_xlfn.XLOOKUP(A9&amp;"-"&amp;B9,'partie I - BPU-TJM'!$D$5:$D$86,'partie I - BPU-TJM'!$E$5:$E$86)</f>
        <v>0</v>
      </c>
      <c r="D9" s="27"/>
      <c r="E9" s="80">
        <f t="shared" si="0"/>
        <v>0</v>
      </c>
    </row>
    <row r="10" spans="1:5" ht="15.6" thickBot="1">
      <c r="A10" s="54" t="s">
        <v>19</v>
      </c>
      <c r="B10" s="32" t="s">
        <v>18</v>
      </c>
      <c r="C10" s="85">
        <f>_xlfn.XLOOKUP(A10&amp;"-"&amp;B10,'partie I - BPU-TJM'!$D$5:$D$86,'partie I - BPU-TJM'!$E$5:$E$86)</f>
        <v>0</v>
      </c>
      <c r="D10" s="29"/>
      <c r="E10" s="81">
        <f t="shared" si="0"/>
        <v>0</v>
      </c>
    </row>
    <row r="11" spans="1:5" ht="15">
      <c r="A11" s="53" t="s">
        <v>20</v>
      </c>
      <c r="B11" s="31" t="s">
        <v>16</v>
      </c>
      <c r="C11" s="84">
        <f>_xlfn.XLOOKUP(A11&amp;"-"&amp;B11,'partie I - BPU-TJM'!$D$5:$D$86,'partie I - BPU-TJM'!$E$5:$E$86)</f>
        <v>0</v>
      </c>
      <c r="D11" s="27"/>
      <c r="E11" s="80">
        <f t="shared" si="0"/>
        <v>0</v>
      </c>
    </row>
    <row r="12" spans="1:5" ht="15">
      <c r="A12" s="53" t="s">
        <v>20</v>
      </c>
      <c r="B12" s="31" t="s">
        <v>17</v>
      </c>
      <c r="C12" s="84">
        <f>_xlfn.XLOOKUP(A12&amp;"-"&amp;B12,'partie I - BPU-TJM'!$D$5:$D$86,'partie I - BPU-TJM'!$E$5:$E$86)</f>
        <v>0</v>
      </c>
      <c r="D12" s="27"/>
      <c r="E12" s="80">
        <f t="shared" si="0"/>
        <v>0</v>
      </c>
    </row>
    <row r="13" spans="1:5" ht="15.6" thickBot="1">
      <c r="A13" s="53" t="s">
        <v>20</v>
      </c>
      <c r="B13" s="31" t="s">
        <v>18</v>
      </c>
      <c r="C13" s="84">
        <f>_xlfn.XLOOKUP(A13&amp;"-"&amp;B13,'partie I - BPU-TJM'!$D$5:$D$86,'partie I - BPU-TJM'!$E$5:$E$86)</f>
        <v>0</v>
      </c>
      <c r="D13" s="27"/>
      <c r="E13" s="80">
        <f t="shared" si="0"/>
        <v>0</v>
      </c>
    </row>
    <row r="14" spans="1:5" ht="15">
      <c r="A14" s="52" t="s">
        <v>21</v>
      </c>
      <c r="B14" s="36" t="s">
        <v>16</v>
      </c>
      <c r="C14" s="83">
        <f>_xlfn.XLOOKUP(A14&amp;"-"&amp;B14,'partie I - BPU-TJM'!$D$5:$D$86,'partie I - BPU-TJM'!$E$5:$E$86)</f>
        <v>0</v>
      </c>
      <c r="D14" s="28"/>
      <c r="E14" s="79">
        <f t="shared" si="0"/>
        <v>0</v>
      </c>
    </row>
    <row r="15" spans="1:5" ht="15">
      <c r="A15" s="53" t="s">
        <v>21</v>
      </c>
      <c r="B15" s="31" t="s">
        <v>17</v>
      </c>
      <c r="C15" s="84">
        <f>_xlfn.XLOOKUP(A15&amp;"-"&amp;B15,'partie I - BPU-TJM'!$D$5:$D$86,'partie I - BPU-TJM'!$E$5:$E$86)</f>
        <v>0</v>
      </c>
      <c r="D15" s="27"/>
      <c r="E15" s="80">
        <f t="shared" si="0"/>
        <v>0</v>
      </c>
    </row>
    <row r="16" spans="1:5" ht="15.6" thickBot="1">
      <c r="A16" s="54" t="s">
        <v>21</v>
      </c>
      <c r="B16" s="32" t="s">
        <v>18</v>
      </c>
      <c r="C16" s="85">
        <f>_xlfn.XLOOKUP(A16&amp;"-"&amp;B16,'partie I - BPU-TJM'!$D$5:$D$86,'partie I - BPU-TJM'!$E$5:$E$86)</f>
        <v>0</v>
      </c>
      <c r="D16" s="29"/>
      <c r="E16" s="81">
        <f t="shared" si="0"/>
        <v>0</v>
      </c>
    </row>
    <row r="17" spans="1:5" ht="15">
      <c r="A17" s="52" t="s">
        <v>22</v>
      </c>
      <c r="B17" s="36" t="s">
        <v>16</v>
      </c>
      <c r="C17" s="83">
        <f>_xlfn.XLOOKUP(A17&amp;"-"&amp;B17,'partie I - BPU-TJM'!$D$5:$D$86,'partie I - BPU-TJM'!$E$5:$E$86)</f>
        <v>0</v>
      </c>
      <c r="D17" s="28"/>
      <c r="E17" s="79">
        <f t="shared" si="0"/>
        <v>0</v>
      </c>
    </row>
    <row r="18" spans="1:5" ht="15">
      <c r="A18" s="53" t="s">
        <v>22</v>
      </c>
      <c r="B18" s="31" t="s">
        <v>17</v>
      </c>
      <c r="C18" s="84">
        <f>_xlfn.XLOOKUP(A18&amp;"-"&amp;B18,'partie I - BPU-TJM'!$D$5:$D$86,'partie I - BPU-TJM'!$E$5:$E$86)</f>
        <v>0</v>
      </c>
      <c r="D18" s="27"/>
      <c r="E18" s="80">
        <f t="shared" si="0"/>
        <v>0</v>
      </c>
    </row>
    <row r="19" spans="1:5" ht="15.6" thickBot="1">
      <c r="A19" s="54" t="s">
        <v>22</v>
      </c>
      <c r="B19" s="32" t="s">
        <v>18</v>
      </c>
      <c r="C19" s="85">
        <f>_xlfn.XLOOKUP(A19&amp;"-"&amp;B19,'partie I - BPU-TJM'!$D$5:$D$86,'partie I - BPU-TJM'!$E$5:$E$86)</f>
        <v>0</v>
      </c>
      <c r="D19" s="29"/>
      <c r="E19" s="81">
        <f t="shared" si="0"/>
        <v>0</v>
      </c>
    </row>
    <row r="20" spans="1:5" ht="15">
      <c r="A20" s="52" t="s">
        <v>23</v>
      </c>
      <c r="B20" s="36" t="s">
        <v>16</v>
      </c>
      <c r="C20" s="83">
        <f>_xlfn.XLOOKUP(A20&amp;"-"&amp;B20,'partie I - BPU-TJM'!$D$5:$D$86,'partie I - BPU-TJM'!$E$5:$E$86)</f>
        <v>0</v>
      </c>
      <c r="D20" s="28"/>
      <c r="E20" s="79">
        <f t="shared" si="0"/>
        <v>0</v>
      </c>
    </row>
    <row r="21" spans="1:5" ht="15">
      <c r="A21" s="53" t="s">
        <v>23</v>
      </c>
      <c r="B21" s="31" t="s">
        <v>17</v>
      </c>
      <c r="C21" s="84">
        <f>_xlfn.XLOOKUP(A21&amp;"-"&amp;B21,'partie I - BPU-TJM'!$D$5:$D$86,'partie I - BPU-TJM'!$E$5:$E$86)</f>
        <v>0</v>
      </c>
      <c r="D21" s="27"/>
      <c r="E21" s="80">
        <f t="shared" si="0"/>
        <v>0</v>
      </c>
    </row>
    <row r="22" spans="1:5" ht="15.6" thickBot="1">
      <c r="A22" s="54" t="s">
        <v>23</v>
      </c>
      <c r="B22" s="32" t="s">
        <v>18</v>
      </c>
      <c r="C22" s="85">
        <f>_xlfn.XLOOKUP(A22&amp;"-"&amp;B22,'partie I - BPU-TJM'!$D$5:$D$86,'partie I - BPU-TJM'!$E$5:$E$86)</f>
        <v>0</v>
      </c>
      <c r="D22" s="29"/>
      <c r="E22" s="81">
        <f t="shared" si="0"/>
        <v>0</v>
      </c>
    </row>
    <row r="23" spans="1:5" ht="15">
      <c r="A23" s="52" t="s">
        <v>24</v>
      </c>
      <c r="B23" s="36" t="s">
        <v>16</v>
      </c>
      <c r="C23" s="83">
        <f>_xlfn.XLOOKUP(A23&amp;"-"&amp;B23,'partie I - BPU-TJM'!$D$5:$D$86,'partie I - BPU-TJM'!$E$5:$E$86)</f>
        <v>0</v>
      </c>
      <c r="D23" s="28"/>
      <c r="E23" s="79">
        <f t="shared" si="0"/>
        <v>0</v>
      </c>
    </row>
    <row r="24" spans="1:5" ht="15">
      <c r="A24" s="53" t="s">
        <v>24</v>
      </c>
      <c r="B24" s="31" t="s">
        <v>17</v>
      </c>
      <c r="C24" s="84">
        <f>_xlfn.XLOOKUP(A24&amp;"-"&amp;B24,'partie I - BPU-TJM'!$D$5:$D$86,'partie I - BPU-TJM'!$E$5:$E$86)</f>
        <v>0</v>
      </c>
      <c r="D24" s="27"/>
      <c r="E24" s="80">
        <f t="shared" si="0"/>
        <v>0</v>
      </c>
    </row>
    <row r="25" spans="1:5" ht="15.6" thickBot="1">
      <c r="A25" s="54" t="s">
        <v>24</v>
      </c>
      <c r="B25" s="32" t="s">
        <v>18</v>
      </c>
      <c r="C25" s="85">
        <f>_xlfn.XLOOKUP(A25&amp;"-"&amp;B25,'partie I - BPU-TJM'!$D$5:$D$86,'partie I - BPU-TJM'!$E$5:$E$86)</f>
        <v>0</v>
      </c>
      <c r="D25" s="29"/>
      <c r="E25" s="81">
        <f t="shared" si="0"/>
        <v>0</v>
      </c>
    </row>
    <row r="26" spans="1:5" ht="15">
      <c r="A26" s="52" t="s">
        <v>25</v>
      </c>
      <c r="B26" s="36" t="s">
        <v>16</v>
      </c>
      <c r="C26" s="83">
        <f>_xlfn.XLOOKUP(A26&amp;"-"&amp;B26,'partie I - BPU-TJM'!$D$5:$D$86,'partie I - BPU-TJM'!$E$5:$E$86)</f>
        <v>0</v>
      </c>
      <c r="D26" s="28"/>
      <c r="E26" s="79">
        <f t="shared" si="0"/>
        <v>0</v>
      </c>
    </row>
    <row r="27" spans="1:5" ht="15">
      <c r="A27" s="53" t="s">
        <v>25</v>
      </c>
      <c r="B27" s="31" t="s">
        <v>17</v>
      </c>
      <c r="C27" s="84">
        <f>_xlfn.XLOOKUP(A27&amp;"-"&amp;B27,'partie I - BPU-TJM'!$D$5:$D$86,'partie I - BPU-TJM'!$E$5:$E$86)</f>
        <v>0</v>
      </c>
      <c r="D27" s="27"/>
      <c r="E27" s="80">
        <f t="shared" si="0"/>
        <v>0</v>
      </c>
    </row>
    <row r="28" spans="1:5" ht="15.6" thickBot="1">
      <c r="A28" s="54" t="s">
        <v>25</v>
      </c>
      <c r="B28" s="32" t="s">
        <v>18</v>
      </c>
      <c r="C28" s="85">
        <f>_xlfn.XLOOKUP(A28&amp;"-"&amp;B28,'partie I - BPU-TJM'!$D$5:$D$86,'partie I - BPU-TJM'!$E$5:$E$86)</f>
        <v>0</v>
      </c>
      <c r="D28" s="29"/>
      <c r="E28" s="81">
        <f t="shared" si="0"/>
        <v>0</v>
      </c>
    </row>
    <row r="29" spans="1:5" ht="15">
      <c r="A29" s="52" t="s">
        <v>26</v>
      </c>
      <c r="B29" s="36" t="s">
        <v>16</v>
      </c>
      <c r="C29" s="83">
        <f>_xlfn.XLOOKUP(A29&amp;"-"&amp;B29,'partie I - BPU-TJM'!$D$5:$D$86,'partie I - BPU-TJM'!$E$5:$E$86)</f>
        <v>0</v>
      </c>
      <c r="D29" s="28"/>
      <c r="E29" s="79">
        <f t="shared" si="0"/>
        <v>0</v>
      </c>
    </row>
    <row r="30" spans="1:5" ht="15">
      <c r="A30" s="53" t="s">
        <v>26</v>
      </c>
      <c r="B30" s="31" t="s">
        <v>17</v>
      </c>
      <c r="C30" s="84">
        <f>_xlfn.XLOOKUP(A30&amp;"-"&amp;B30,'partie I - BPU-TJM'!$D$5:$D$86,'partie I - BPU-TJM'!$E$5:$E$86)</f>
        <v>0</v>
      </c>
      <c r="D30" s="27"/>
      <c r="E30" s="80">
        <f t="shared" si="0"/>
        <v>0</v>
      </c>
    </row>
    <row r="31" spans="1:5" ht="15.6" thickBot="1">
      <c r="A31" s="54" t="s">
        <v>26</v>
      </c>
      <c r="B31" s="32" t="s">
        <v>18</v>
      </c>
      <c r="C31" s="85">
        <f>_xlfn.XLOOKUP(A31&amp;"-"&amp;B31,'partie I - BPU-TJM'!$D$5:$D$86,'partie I - BPU-TJM'!$E$5:$E$86)</f>
        <v>0</v>
      </c>
      <c r="D31" s="29"/>
      <c r="E31" s="81">
        <f t="shared" si="0"/>
        <v>0</v>
      </c>
    </row>
    <row r="32" spans="1:5" ht="15">
      <c r="A32" s="52" t="s">
        <v>27</v>
      </c>
      <c r="B32" s="36" t="s">
        <v>16</v>
      </c>
      <c r="C32" s="83">
        <f>_xlfn.XLOOKUP(A32&amp;"-"&amp;B32,'partie I - BPU-TJM'!$D$5:$D$86,'partie I - BPU-TJM'!$E$5:$E$86)</f>
        <v>0</v>
      </c>
      <c r="D32" s="28"/>
      <c r="E32" s="79">
        <f t="shared" si="0"/>
        <v>0</v>
      </c>
    </row>
    <row r="33" spans="1:5" ht="15">
      <c r="A33" s="53" t="s">
        <v>27</v>
      </c>
      <c r="B33" s="31" t="s">
        <v>17</v>
      </c>
      <c r="C33" s="84">
        <f>_xlfn.XLOOKUP(A33&amp;"-"&amp;B33,'partie I - BPU-TJM'!$D$5:$D$86,'partie I - BPU-TJM'!$E$5:$E$86)</f>
        <v>0</v>
      </c>
      <c r="D33" s="27"/>
      <c r="E33" s="80">
        <f t="shared" si="0"/>
        <v>0</v>
      </c>
    </row>
    <row r="34" spans="1:5" ht="15.6" thickBot="1">
      <c r="A34" s="54" t="s">
        <v>27</v>
      </c>
      <c r="B34" s="32" t="s">
        <v>18</v>
      </c>
      <c r="C34" s="85">
        <f>_xlfn.XLOOKUP(A34&amp;"-"&amp;B34,'partie I - BPU-TJM'!$D$5:$D$86,'partie I - BPU-TJM'!$E$5:$E$86)</f>
        <v>0</v>
      </c>
      <c r="D34" s="29"/>
      <c r="E34" s="81">
        <f t="shared" si="0"/>
        <v>0</v>
      </c>
    </row>
    <row r="35" spans="1:5" ht="15">
      <c r="A35" s="52" t="s">
        <v>28</v>
      </c>
      <c r="B35" s="36" t="s">
        <v>16</v>
      </c>
      <c r="C35" s="83">
        <f>_xlfn.XLOOKUP(A35&amp;"-"&amp;B35,'partie I - BPU-TJM'!$D$5:$D$86,'partie I - BPU-TJM'!$E$5:$E$86)</f>
        <v>0</v>
      </c>
      <c r="D35" s="28"/>
      <c r="E35" s="79">
        <f t="shared" si="0"/>
        <v>0</v>
      </c>
    </row>
    <row r="36" spans="1:5" ht="15">
      <c r="A36" s="53" t="s">
        <v>28</v>
      </c>
      <c r="B36" s="31" t="s">
        <v>17</v>
      </c>
      <c r="C36" s="84">
        <f>_xlfn.XLOOKUP(A36&amp;"-"&amp;B36,'partie I - BPU-TJM'!$D$5:$D$86,'partie I - BPU-TJM'!$E$5:$E$86)</f>
        <v>0</v>
      </c>
      <c r="D36" s="27"/>
      <c r="E36" s="80">
        <f t="shared" si="0"/>
        <v>0</v>
      </c>
    </row>
    <row r="37" spans="1:5" ht="15.6" thickBot="1">
      <c r="A37" s="54" t="s">
        <v>28</v>
      </c>
      <c r="B37" s="32" t="s">
        <v>18</v>
      </c>
      <c r="C37" s="85">
        <f>_xlfn.XLOOKUP(A37&amp;"-"&amp;B37,'partie I - BPU-TJM'!$D$5:$D$86,'partie I - BPU-TJM'!$E$5:$E$86)</f>
        <v>0</v>
      </c>
      <c r="D37" s="29"/>
      <c r="E37" s="81">
        <f t="shared" si="0"/>
        <v>0</v>
      </c>
    </row>
    <row r="38" spans="1:5" ht="15">
      <c r="A38" s="52" t="s">
        <v>29</v>
      </c>
      <c r="B38" s="36" t="s">
        <v>16</v>
      </c>
      <c r="C38" s="83">
        <f>_xlfn.XLOOKUP(A38&amp;"-"&amp;B38,'partie I - BPU-TJM'!$D$5:$D$86,'partie I - BPU-TJM'!$E$5:$E$86)</f>
        <v>0</v>
      </c>
      <c r="D38" s="28"/>
      <c r="E38" s="79">
        <f t="shared" si="0"/>
        <v>0</v>
      </c>
    </row>
    <row r="39" spans="1:5" ht="15">
      <c r="A39" s="53" t="s">
        <v>29</v>
      </c>
      <c r="B39" s="31" t="s">
        <v>17</v>
      </c>
      <c r="C39" s="84">
        <f>_xlfn.XLOOKUP(A39&amp;"-"&amp;B39,'partie I - BPU-TJM'!$D$5:$D$86,'partie I - BPU-TJM'!$E$5:$E$86)</f>
        <v>0</v>
      </c>
      <c r="D39" s="27"/>
      <c r="E39" s="80">
        <f t="shared" si="0"/>
        <v>0</v>
      </c>
    </row>
    <row r="40" spans="1:5" ht="15.6" thickBot="1">
      <c r="A40" s="54" t="s">
        <v>29</v>
      </c>
      <c r="B40" s="32" t="s">
        <v>18</v>
      </c>
      <c r="C40" s="85">
        <f>_xlfn.XLOOKUP(A40&amp;"-"&amp;B40,'partie I - BPU-TJM'!$D$5:$D$86,'partie I - BPU-TJM'!$E$5:$E$86)</f>
        <v>0</v>
      </c>
      <c r="D40" s="29"/>
      <c r="E40" s="81">
        <f t="shared" si="0"/>
        <v>0</v>
      </c>
    </row>
    <row r="41" spans="1:5" ht="15.6" thickBot="1">
      <c r="A41" s="55" t="s">
        <v>30</v>
      </c>
      <c r="B41" s="56" t="s">
        <v>18</v>
      </c>
      <c r="C41" s="86">
        <f>_xlfn.XLOOKUP(A41&amp;"-"&amp;B41,'partie I - BPU-TJM'!$D$5:$D$86,'partie I - BPU-TJM'!$E$5:$E$86)</f>
        <v>0</v>
      </c>
      <c r="D41" s="26"/>
      <c r="E41" s="82">
        <f t="shared" si="0"/>
        <v>0</v>
      </c>
    </row>
    <row r="42" spans="1:5" ht="15">
      <c r="A42" s="52" t="s">
        <v>31</v>
      </c>
      <c r="B42" s="36" t="s">
        <v>16</v>
      </c>
      <c r="C42" s="83">
        <f>_xlfn.XLOOKUP(A42&amp;"-"&amp;B42,'partie I - BPU-TJM'!$D$5:$D$86,'partie I - BPU-TJM'!$E$5:$E$86)</f>
        <v>0</v>
      </c>
      <c r="D42" s="28"/>
      <c r="E42" s="79">
        <f t="shared" si="0"/>
        <v>0</v>
      </c>
    </row>
    <row r="43" spans="1:5" ht="15">
      <c r="A43" s="53" t="s">
        <v>31</v>
      </c>
      <c r="B43" s="31" t="s">
        <v>17</v>
      </c>
      <c r="C43" s="84">
        <f>_xlfn.XLOOKUP(A43&amp;"-"&amp;B43,'partie I - BPU-TJM'!$D$5:$D$86,'partie I - BPU-TJM'!$E$5:$E$86)</f>
        <v>0</v>
      </c>
      <c r="D43" s="27"/>
      <c r="E43" s="80">
        <f t="shared" si="0"/>
        <v>0</v>
      </c>
    </row>
    <row r="44" spans="1:5" ht="15.6" thickBot="1">
      <c r="A44" s="54" t="s">
        <v>31</v>
      </c>
      <c r="B44" s="32" t="s">
        <v>18</v>
      </c>
      <c r="C44" s="85">
        <f>_xlfn.XLOOKUP(A44&amp;"-"&amp;B44,'partie I - BPU-TJM'!$D$5:$D$86,'partie I - BPU-TJM'!$E$5:$E$86)</f>
        <v>0</v>
      </c>
      <c r="D44" s="29"/>
      <c r="E44" s="81">
        <f t="shared" si="0"/>
        <v>0</v>
      </c>
    </row>
    <row r="45" spans="1:5" ht="15">
      <c r="A45" s="52" t="s">
        <v>32</v>
      </c>
      <c r="B45" s="36" t="s">
        <v>16</v>
      </c>
      <c r="C45" s="83">
        <f>_xlfn.XLOOKUP(A45&amp;"-"&amp;B45,'partie I - BPU-TJM'!$D$5:$D$86,'partie I - BPU-TJM'!$E$5:$E$86)</f>
        <v>0</v>
      </c>
      <c r="D45" s="28"/>
      <c r="E45" s="79">
        <f t="shared" si="0"/>
        <v>0</v>
      </c>
    </row>
    <row r="46" spans="1:5" ht="15">
      <c r="A46" s="53" t="s">
        <v>32</v>
      </c>
      <c r="B46" s="31" t="s">
        <v>17</v>
      </c>
      <c r="C46" s="84">
        <f>_xlfn.XLOOKUP(A46&amp;"-"&amp;B46,'partie I - BPU-TJM'!$D$5:$D$86,'partie I - BPU-TJM'!$E$5:$E$86)</f>
        <v>0</v>
      </c>
      <c r="D46" s="27"/>
      <c r="E46" s="80">
        <f t="shared" si="0"/>
        <v>0</v>
      </c>
    </row>
    <row r="47" spans="1:5" ht="15.6" thickBot="1">
      <c r="A47" s="54" t="s">
        <v>32</v>
      </c>
      <c r="B47" s="32" t="s">
        <v>18</v>
      </c>
      <c r="C47" s="85">
        <f>_xlfn.XLOOKUP(A47&amp;"-"&amp;B47,'partie I - BPU-TJM'!$D$5:$D$86,'partie I - BPU-TJM'!$E$5:$E$86)</f>
        <v>0</v>
      </c>
      <c r="D47" s="29"/>
      <c r="E47" s="81">
        <f t="shared" si="0"/>
        <v>0</v>
      </c>
    </row>
    <row r="48" spans="1:5" ht="15">
      <c r="A48" s="52" t="s">
        <v>33</v>
      </c>
      <c r="B48" s="36" t="s">
        <v>16</v>
      </c>
      <c r="C48" s="83">
        <f>_xlfn.XLOOKUP(A48&amp;"-"&amp;B48,'partie I - BPU-TJM'!$D$5:$D$86,'partie I - BPU-TJM'!$E$5:$E$86)</f>
        <v>0</v>
      </c>
      <c r="D48" s="28"/>
      <c r="E48" s="79">
        <f t="shared" si="0"/>
        <v>0</v>
      </c>
    </row>
    <row r="49" spans="1:5" ht="15">
      <c r="A49" s="53" t="s">
        <v>33</v>
      </c>
      <c r="B49" s="31" t="s">
        <v>17</v>
      </c>
      <c r="C49" s="84">
        <f>_xlfn.XLOOKUP(A49&amp;"-"&amp;B49,'partie I - BPU-TJM'!$D$5:$D$86,'partie I - BPU-TJM'!$E$5:$E$86)</f>
        <v>0</v>
      </c>
      <c r="D49" s="27"/>
      <c r="E49" s="80">
        <f t="shared" si="0"/>
        <v>0</v>
      </c>
    </row>
    <row r="50" spans="1:5" ht="15.6" thickBot="1">
      <c r="A50" s="54" t="s">
        <v>33</v>
      </c>
      <c r="B50" s="32" t="s">
        <v>18</v>
      </c>
      <c r="C50" s="85">
        <f>_xlfn.XLOOKUP(A50&amp;"-"&amp;B50,'partie I - BPU-TJM'!$D$5:$D$86,'partie I - BPU-TJM'!$E$5:$E$86)</f>
        <v>0</v>
      </c>
      <c r="D50" s="29"/>
      <c r="E50" s="81">
        <f t="shared" si="0"/>
        <v>0</v>
      </c>
    </row>
    <row r="51" spans="1:5" ht="15.6" thickBot="1">
      <c r="A51" s="55" t="s">
        <v>34</v>
      </c>
      <c r="B51" s="56" t="s">
        <v>18</v>
      </c>
      <c r="C51" s="86">
        <f>_xlfn.XLOOKUP(A51&amp;"-"&amp;B51,'partie I - BPU-TJM'!$D$5:$D$86,'partie I - BPU-TJM'!$E$5:$E$86)</f>
        <v>0</v>
      </c>
      <c r="D51" s="26"/>
      <c r="E51" s="82">
        <f t="shared" si="0"/>
        <v>0</v>
      </c>
    </row>
    <row r="52" spans="1:5" ht="15">
      <c r="A52" s="52" t="s">
        <v>35</v>
      </c>
      <c r="B52" s="36" t="s">
        <v>16</v>
      </c>
      <c r="C52" s="83">
        <f>_xlfn.XLOOKUP(A52&amp;"-"&amp;B52,'partie I - BPU-TJM'!$D$5:$D$86,'partie I - BPU-TJM'!$E$5:$E$86)</f>
        <v>0</v>
      </c>
      <c r="D52" s="28"/>
      <c r="E52" s="79">
        <f t="shared" si="0"/>
        <v>0</v>
      </c>
    </row>
    <row r="53" spans="1:5" ht="15">
      <c r="A53" s="53" t="s">
        <v>35</v>
      </c>
      <c r="B53" s="31" t="s">
        <v>17</v>
      </c>
      <c r="C53" s="84">
        <f>_xlfn.XLOOKUP(A53&amp;"-"&amp;B53,'partie I - BPU-TJM'!$D$5:$D$86,'partie I - BPU-TJM'!$E$5:$E$86)</f>
        <v>0</v>
      </c>
      <c r="D53" s="27"/>
      <c r="E53" s="80">
        <f t="shared" si="0"/>
        <v>0</v>
      </c>
    </row>
    <row r="54" spans="1:5" ht="15.6" thickBot="1">
      <c r="A54" s="54" t="s">
        <v>35</v>
      </c>
      <c r="B54" s="32" t="s">
        <v>18</v>
      </c>
      <c r="C54" s="85">
        <f>_xlfn.XLOOKUP(A54&amp;"-"&amp;B54,'partie I - BPU-TJM'!$D$5:$D$86,'partie I - BPU-TJM'!$E$5:$E$86)</f>
        <v>0</v>
      </c>
      <c r="D54" s="29"/>
      <c r="E54" s="81">
        <f t="shared" si="0"/>
        <v>0</v>
      </c>
    </row>
    <row r="55" spans="1:5" ht="15">
      <c r="A55" s="52" t="s">
        <v>36</v>
      </c>
      <c r="B55" s="36" t="s">
        <v>16</v>
      </c>
      <c r="C55" s="83">
        <f>_xlfn.XLOOKUP(A55&amp;"-"&amp;B55,'partie I - BPU-TJM'!$D$5:$D$86,'partie I - BPU-TJM'!$E$5:$E$86)</f>
        <v>0</v>
      </c>
      <c r="D55" s="28"/>
      <c r="E55" s="79">
        <f t="shared" si="0"/>
        <v>0</v>
      </c>
    </row>
    <row r="56" spans="1:5" ht="15">
      <c r="A56" s="53" t="s">
        <v>36</v>
      </c>
      <c r="B56" s="31" t="s">
        <v>17</v>
      </c>
      <c r="C56" s="84">
        <f>_xlfn.XLOOKUP(A56&amp;"-"&amp;B56,'partie I - BPU-TJM'!$D$5:$D$86,'partie I - BPU-TJM'!$E$5:$E$86)</f>
        <v>0</v>
      </c>
      <c r="D56" s="27"/>
      <c r="E56" s="80">
        <f t="shared" si="0"/>
        <v>0</v>
      </c>
    </row>
    <row r="57" spans="1:5" ht="15.6" thickBot="1">
      <c r="A57" s="54" t="s">
        <v>36</v>
      </c>
      <c r="B57" s="32" t="s">
        <v>18</v>
      </c>
      <c r="C57" s="85">
        <f>_xlfn.XLOOKUP(A57&amp;"-"&amp;B57,'partie I - BPU-TJM'!$D$5:$D$86,'partie I - BPU-TJM'!$E$5:$E$86)</f>
        <v>0</v>
      </c>
      <c r="D57" s="29"/>
      <c r="E57" s="81">
        <f t="shared" si="0"/>
        <v>0</v>
      </c>
    </row>
    <row r="58" spans="1:5" ht="15">
      <c r="A58" s="52" t="s">
        <v>37</v>
      </c>
      <c r="B58" s="36" t="s">
        <v>16</v>
      </c>
      <c r="C58" s="83">
        <f>_xlfn.XLOOKUP(A58&amp;"-"&amp;B58,'partie I - BPU-TJM'!$D$5:$D$86,'partie I - BPU-TJM'!$E$5:$E$86)</f>
        <v>0</v>
      </c>
      <c r="D58" s="28"/>
      <c r="E58" s="79">
        <f t="shared" si="0"/>
        <v>0</v>
      </c>
    </row>
    <row r="59" spans="1:5" ht="15">
      <c r="A59" s="53" t="s">
        <v>37</v>
      </c>
      <c r="B59" s="31" t="s">
        <v>17</v>
      </c>
      <c r="C59" s="84">
        <f>_xlfn.XLOOKUP(A59&amp;"-"&amp;B59,'partie I - BPU-TJM'!$D$5:$D$86,'partie I - BPU-TJM'!$E$5:$E$86)</f>
        <v>0</v>
      </c>
      <c r="D59" s="27"/>
      <c r="E59" s="80">
        <f t="shared" si="0"/>
        <v>0</v>
      </c>
    </row>
    <row r="60" spans="1:5" ht="15.6" thickBot="1">
      <c r="A60" s="54" t="s">
        <v>37</v>
      </c>
      <c r="B60" s="32" t="s">
        <v>18</v>
      </c>
      <c r="C60" s="85">
        <f>_xlfn.XLOOKUP(A60&amp;"-"&amp;B60,'partie I - BPU-TJM'!$D$5:$D$86,'partie I - BPU-TJM'!$E$5:$E$86)</f>
        <v>0</v>
      </c>
      <c r="D60" s="29"/>
      <c r="E60" s="81">
        <f t="shared" si="0"/>
        <v>0</v>
      </c>
    </row>
    <row r="61" spans="1:5" ht="15">
      <c r="A61" s="52" t="s">
        <v>38</v>
      </c>
      <c r="B61" s="36" t="s">
        <v>17</v>
      </c>
      <c r="C61" s="83">
        <f>_xlfn.XLOOKUP(A61&amp;"-"&amp;B61,'partie I - BPU-TJM'!$D$5:$D$86,'partie I - BPU-TJM'!$E$5:$E$86)</f>
        <v>0</v>
      </c>
      <c r="D61" s="28"/>
      <c r="E61" s="79">
        <f t="shared" si="0"/>
        <v>0</v>
      </c>
    </row>
    <row r="62" spans="1:5" ht="15.6" thickBot="1">
      <c r="A62" s="54" t="s">
        <v>38</v>
      </c>
      <c r="B62" s="32" t="s">
        <v>18</v>
      </c>
      <c r="C62" s="85">
        <f>_xlfn.XLOOKUP(A62&amp;"-"&amp;B62,'partie I - BPU-TJM'!$D$5:$D$86,'partie I - BPU-TJM'!$E$5:$E$86)</f>
        <v>0</v>
      </c>
      <c r="D62" s="29"/>
      <c r="E62" s="81">
        <f t="shared" si="0"/>
        <v>0</v>
      </c>
    </row>
    <row r="63" spans="1:5" ht="15">
      <c r="A63" s="52" t="s">
        <v>39</v>
      </c>
      <c r="B63" s="36" t="s">
        <v>16</v>
      </c>
      <c r="C63" s="83">
        <f>_xlfn.XLOOKUP(A63&amp;"-"&amp;B63,'partie I - BPU-TJM'!$D$5:$D$86,'partie I - BPU-TJM'!$E$5:$E$86)</f>
        <v>0</v>
      </c>
      <c r="D63" s="28"/>
      <c r="E63" s="79">
        <f t="shared" si="0"/>
        <v>0</v>
      </c>
    </row>
    <row r="64" spans="1:5" ht="15">
      <c r="A64" s="53" t="s">
        <v>39</v>
      </c>
      <c r="B64" s="31" t="s">
        <v>17</v>
      </c>
      <c r="C64" s="84">
        <f>_xlfn.XLOOKUP(A64&amp;"-"&amp;B64,'partie I - BPU-TJM'!$D$5:$D$86,'partie I - BPU-TJM'!$E$5:$E$86)</f>
        <v>0</v>
      </c>
      <c r="D64" s="27"/>
      <c r="E64" s="80">
        <f t="shared" si="0"/>
        <v>0</v>
      </c>
    </row>
    <row r="65" spans="1:5" ht="15.6" thickBot="1">
      <c r="A65" s="54" t="s">
        <v>39</v>
      </c>
      <c r="B65" s="32" t="s">
        <v>18</v>
      </c>
      <c r="C65" s="85">
        <f>_xlfn.XLOOKUP(A65&amp;"-"&amp;B65,'partie I - BPU-TJM'!$D$5:$D$86,'partie I - BPU-TJM'!$E$5:$E$86)</f>
        <v>0</v>
      </c>
      <c r="D65" s="29"/>
      <c r="E65" s="81">
        <f t="shared" si="0"/>
        <v>0</v>
      </c>
    </row>
    <row r="66" spans="1:5" ht="15">
      <c r="A66" s="52" t="s">
        <v>40</v>
      </c>
      <c r="B66" s="36" t="s">
        <v>16</v>
      </c>
      <c r="C66" s="83">
        <f>_xlfn.XLOOKUP(A66&amp;"-"&amp;B66,'partie I - BPU-TJM'!$D$5:$D$86,'partie I - BPU-TJM'!$E$5:$E$86)</f>
        <v>0</v>
      </c>
      <c r="D66" s="28"/>
      <c r="E66" s="79">
        <f t="shared" si="0"/>
        <v>0</v>
      </c>
    </row>
    <row r="67" spans="1:5" ht="15.6" thickBot="1">
      <c r="A67" s="54" t="s">
        <v>40</v>
      </c>
      <c r="B67" s="32" t="s">
        <v>17</v>
      </c>
      <c r="C67" s="85">
        <f>_xlfn.XLOOKUP(A67&amp;"-"&amp;B67,'partie I - BPU-TJM'!$D$5:$D$86,'partie I - BPU-TJM'!$E$5:$E$86)</f>
        <v>0</v>
      </c>
      <c r="D67" s="29"/>
      <c r="E67" s="81">
        <f t="shared" si="0"/>
        <v>0</v>
      </c>
    </row>
    <row r="68" spans="1:5" ht="15">
      <c r="A68" s="52" t="s">
        <v>41</v>
      </c>
      <c r="B68" s="36" t="s">
        <v>16</v>
      </c>
      <c r="C68" s="83">
        <f>_xlfn.XLOOKUP(A68&amp;"-"&amp;B68,'partie I - BPU-TJM'!$D$5:$D$86,'partie I - BPU-TJM'!$E$5:$E$86)</f>
        <v>0</v>
      </c>
      <c r="D68" s="28"/>
      <c r="E68" s="79">
        <f t="shared" si="0"/>
        <v>0</v>
      </c>
    </row>
    <row r="69" spans="1:5" ht="15.6" thickBot="1">
      <c r="A69" s="54" t="s">
        <v>41</v>
      </c>
      <c r="B69" s="32" t="s">
        <v>17</v>
      </c>
      <c r="C69" s="85">
        <f>_xlfn.XLOOKUP(A69&amp;"-"&amp;B69,'partie I - BPU-TJM'!$D$5:$D$86,'partie I - BPU-TJM'!$E$5:$E$86)</f>
        <v>0</v>
      </c>
      <c r="D69" s="29"/>
      <c r="E69" s="81">
        <f t="shared" si="0"/>
        <v>0</v>
      </c>
    </row>
    <row r="70" spans="1:5" ht="15.6" thickBot="1">
      <c r="A70" s="55" t="s">
        <v>42</v>
      </c>
      <c r="B70" s="56" t="s">
        <v>17</v>
      </c>
      <c r="C70" s="86">
        <f>_xlfn.XLOOKUP(A70&amp;"-"&amp;B70,'partie I - BPU-TJM'!$D$5:$D$86,'partie I - BPU-TJM'!$E$5:$E$86)</f>
        <v>0</v>
      </c>
      <c r="D70" s="26"/>
      <c r="E70" s="82">
        <f t="shared" ref="E70:E86" si="1">D70*C70</f>
        <v>0</v>
      </c>
    </row>
    <row r="71" spans="1:5" ht="15">
      <c r="A71" s="52" t="s">
        <v>43</v>
      </c>
      <c r="B71" s="36" t="s">
        <v>16</v>
      </c>
      <c r="C71" s="83">
        <f>_xlfn.XLOOKUP(A71&amp;"-"&amp;B71,'partie I - BPU-TJM'!$D$5:$D$86,'partie I - BPU-TJM'!$E$5:$E$86)</f>
        <v>0</v>
      </c>
      <c r="D71" s="28"/>
      <c r="E71" s="79">
        <f t="shared" si="1"/>
        <v>0</v>
      </c>
    </row>
    <row r="72" spans="1:5" ht="15">
      <c r="A72" s="53" t="s">
        <v>43</v>
      </c>
      <c r="B72" s="31" t="s">
        <v>17</v>
      </c>
      <c r="C72" s="84">
        <f>_xlfn.XLOOKUP(A72&amp;"-"&amp;B72,'partie I - BPU-TJM'!$D$5:$D$86,'partie I - BPU-TJM'!$E$5:$E$86)</f>
        <v>0</v>
      </c>
      <c r="D72" s="27"/>
      <c r="E72" s="80">
        <f t="shared" si="1"/>
        <v>0</v>
      </c>
    </row>
    <row r="73" spans="1:5" ht="15.6" thickBot="1">
      <c r="A73" s="54" t="s">
        <v>43</v>
      </c>
      <c r="B73" s="32" t="s">
        <v>18</v>
      </c>
      <c r="C73" s="85">
        <f>_xlfn.XLOOKUP(A73&amp;"-"&amp;B73,'partie I - BPU-TJM'!$D$5:$D$86,'partie I - BPU-TJM'!$E$5:$E$86)</f>
        <v>0</v>
      </c>
      <c r="D73" s="29"/>
      <c r="E73" s="81">
        <f t="shared" si="1"/>
        <v>0</v>
      </c>
    </row>
    <row r="74" spans="1:5" ht="15">
      <c r="A74" s="52" t="s">
        <v>137</v>
      </c>
      <c r="B74" s="102" t="s">
        <v>16</v>
      </c>
      <c r="C74" s="83">
        <f>_xlfn.XLOOKUP(A74&amp;"-"&amp;B74,'partie I - BPU-TJM'!$D$5:$D$86,'partie I - BPU-TJM'!$E$5:$E$86)</f>
        <v>0</v>
      </c>
      <c r="D74" s="28"/>
      <c r="E74" s="79">
        <f t="shared" si="1"/>
        <v>0</v>
      </c>
    </row>
    <row r="75" spans="1:5" ht="15">
      <c r="A75" s="53" t="s">
        <v>137</v>
      </c>
      <c r="B75" s="103" t="s">
        <v>17</v>
      </c>
      <c r="C75" s="84">
        <f>_xlfn.XLOOKUP(A75&amp;"-"&amp;B75,'partie I - BPU-TJM'!$D$5:$D$86,'partie I - BPU-TJM'!$E$5:$E$86)</f>
        <v>0</v>
      </c>
      <c r="D75" s="27"/>
      <c r="E75" s="80">
        <f t="shared" si="1"/>
        <v>0</v>
      </c>
    </row>
    <row r="76" spans="1:5" ht="15.6" thickBot="1">
      <c r="A76" s="53" t="s">
        <v>137</v>
      </c>
      <c r="B76" s="103" t="s">
        <v>18</v>
      </c>
      <c r="C76" s="84">
        <f>_xlfn.XLOOKUP(A76&amp;"-"&amp;B76,'partie I - BPU-TJM'!$D$5:$D$86,'partie I - BPU-TJM'!$E$5:$E$86)</f>
        <v>0</v>
      </c>
      <c r="D76" s="27"/>
      <c r="E76" s="80">
        <f t="shared" si="1"/>
        <v>0</v>
      </c>
    </row>
    <row r="77" spans="1:5" ht="15">
      <c r="A77" s="52" t="s">
        <v>138</v>
      </c>
      <c r="B77" s="102" t="s">
        <v>16</v>
      </c>
      <c r="C77" s="83">
        <f>_xlfn.XLOOKUP(A77&amp;"-"&amp;B77,'partie I - BPU-TJM'!$D$5:$D$86,'partie I - BPU-TJM'!$E$5:$E$86)</f>
        <v>0</v>
      </c>
      <c r="D77" s="28"/>
      <c r="E77" s="79">
        <f t="shared" si="1"/>
        <v>0</v>
      </c>
    </row>
    <row r="78" spans="1:5" ht="15">
      <c r="A78" s="53" t="s">
        <v>138</v>
      </c>
      <c r="B78" s="103" t="s">
        <v>17</v>
      </c>
      <c r="C78" s="84">
        <f>_xlfn.XLOOKUP(A78&amp;"-"&amp;B78,'partie I - BPU-TJM'!$D$5:$D$86,'partie I - BPU-TJM'!$E$5:$E$86)</f>
        <v>0</v>
      </c>
      <c r="D78" s="27"/>
      <c r="E78" s="80">
        <f t="shared" si="1"/>
        <v>0</v>
      </c>
    </row>
    <row r="79" spans="1:5" ht="15.6" thickBot="1">
      <c r="A79" s="54" t="s">
        <v>138</v>
      </c>
      <c r="B79" s="104" t="s">
        <v>18</v>
      </c>
      <c r="C79" s="85">
        <f>_xlfn.XLOOKUP(A79&amp;"-"&amp;B79,'partie I - BPU-TJM'!$D$5:$D$86,'partie I - BPU-TJM'!$E$5:$E$86)</f>
        <v>0</v>
      </c>
      <c r="D79" s="29"/>
      <c r="E79" s="81">
        <f t="shared" si="1"/>
        <v>0</v>
      </c>
    </row>
    <row r="80" spans="1:5" ht="15">
      <c r="A80" s="52" t="s">
        <v>44</v>
      </c>
      <c r="B80" s="36" t="s">
        <v>17</v>
      </c>
      <c r="C80" s="83">
        <f>_xlfn.XLOOKUP(A80&amp;"-"&amp;B80,'partie I - BPU-TJM'!$D$5:$D$86,'partie I - BPU-TJM'!$E$5:$E$86)</f>
        <v>0</v>
      </c>
      <c r="D80" s="28"/>
      <c r="E80" s="79">
        <f t="shared" si="1"/>
        <v>0</v>
      </c>
    </row>
    <row r="81" spans="1:5" ht="15.6" thickBot="1">
      <c r="A81" s="54" t="s">
        <v>44</v>
      </c>
      <c r="B81" s="32" t="s">
        <v>18</v>
      </c>
      <c r="C81" s="85">
        <f>_xlfn.XLOOKUP(A81&amp;"-"&amp;B81,'partie I - BPU-TJM'!$D$5:$D$86,'partie I - BPU-TJM'!$E$5:$E$86)</f>
        <v>0</v>
      </c>
      <c r="D81" s="29"/>
      <c r="E81" s="81">
        <f t="shared" si="1"/>
        <v>0</v>
      </c>
    </row>
    <row r="82" spans="1:5" ht="15">
      <c r="A82" s="52" t="s">
        <v>45</v>
      </c>
      <c r="B82" s="36" t="s">
        <v>17</v>
      </c>
      <c r="C82" s="83">
        <f>_xlfn.XLOOKUP(A82&amp;"-"&amp;B82,'partie I - BPU-TJM'!$D$5:$D$86,'partie I - BPU-TJM'!$E$5:$E$86)</f>
        <v>0</v>
      </c>
      <c r="D82" s="28"/>
      <c r="E82" s="79">
        <f t="shared" si="1"/>
        <v>0</v>
      </c>
    </row>
    <row r="83" spans="1:5" ht="15.6" thickBot="1">
      <c r="A83" s="54" t="s">
        <v>45</v>
      </c>
      <c r="B83" s="32" t="s">
        <v>18</v>
      </c>
      <c r="C83" s="85">
        <f>_xlfn.XLOOKUP(A83&amp;"-"&amp;B83,'partie I - BPU-TJM'!$D$5:$D$86,'partie I - BPU-TJM'!$E$5:$E$86)</f>
        <v>0</v>
      </c>
      <c r="D83" s="29"/>
      <c r="E83" s="81">
        <f t="shared" si="1"/>
        <v>0</v>
      </c>
    </row>
    <row r="84" spans="1:5" ht="15">
      <c r="A84" s="52" t="s">
        <v>46</v>
      </c>
      <c r="B84" s="36" t="s">
        <v>16</v>
      </c>
      <c r="C84" s="83">
        <f>_xlfn.XLOOKUP(A84&amp;"-"&amp;B84,'partie I - BPU-TJM'!$D$5:$D$86,'partie I - BPU-TJM'!$E$5:$E$86)</f>
        <v>0</v>
      </c>
      <c r="D84" s="28"/>
      <c r="E84" s="79">
        <f t="shared" si="1"/>
        <v>0</v>
      </c>
    </row>
    <row r="85" spans="1:5" ht="15">
      <c r="A85" s="53" t="s">
        <v>46</v>
      </c>
      <c r="B85" s="31" t="s">
        <v>17</v>
      </c>
      <c r="C85" s="84">
        <f>_xlfn.XLOOKUP(A85&amp;"-"&amp;B85,'partie I - BPU-TJM'!$D$5:$D$86,'partie I - BPU-TJM'!$E$5:$E$86)</f>
        <v>0</v>
      </c>
      <c r="D85" s="27"/>
      <c r="E85" s="80">
        <f t="shared" si="1"/>
        <v>0</v>
      </c>
    </row>
    <row r="86" spans="1:5" ht="15.6" thickBot="1">
      <c r="A86" s="54" t="s">
        <v>46</v>
      </c>
      <c r="B86" s="32" t="s">
        <v>18</v>
      </c>
      <c r="C86" s="85">
        <f>_xlfn.XLOOKUP(A86&amp;"-"&amp;B86,'partie I - BPU-TJM'!$D$5:$D$86,'partie I - BPU-TJM'!$E$5:$E$86)</f>
        <v>0</v>
      </c>
      <c r="D86" s="29"/>
      <c r="E86" s="81">
        <f t="shared" si="1"/>
        <v>0</v>
      </c>
    </row>
    <row r="87" spans="1:5" ht="14.4" thickBot="1"/>
    <row r="88" spans="1:5" ht="15.6" thickBot="1">
      <c r="A88" s="23" t="s">
        <v>88</v>
      </c>
      <c r="B88" s="42"/>
      <c r="C88" s="42"/>
      <c r="D88" s="42"/>
      <c r="E88" s="88">
        <f>SUM(E5:E86)</f>
        <v>0</v>
      </c>
    </row>
  </sheetData>
  <pageMargins left="0.70866141732283472" right="0.70866141732283472" top="0.74803149606299213" bottom="0.74803149606299213" header="0.31496062992125984" footer="0.31496062992125984"/>
  <pageSetup paperSize="9" orientation="portrait" r:id="rId1"/>
  <headerFooter>
    <oddFooter>&amp;LDGALN  /DHUP / PH&amp;CMarché relatif à la maîtrise d'œuvre et à l’assistance utilisateurs pour le Système d’information des Aides à la Pierre (SIAP)&amp;R&amp;8&amp;P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6544DBCE38F9144A30546DAD3D6DA87" ma:contentTypeVersion="2" ma:contentTypeDescription="Crée un document." ma:contentTypeScope="" ma:versionID="50bd891e6e14d2d9382c2dc1e24bf53e">
  <xsd:schema xmlns:xsd="http://www.w3.org/2001/XMLSchema" xmlns:xs="http://www.w3.org/2001/XMLSchema" xmlns:p="http://schemas.microsoft.com/office/2006/metadata/properties" xmlns:ns2="0470a5c8-0fe8-431b-977c-75a89647dfd1" targetNamespace="http://schemas.microsoft.com/office/2006/metadata/properties" ma:root="true" ma:fieldsID="d4edb0acc0d6956ba4d1fcc983200b49" ns2:_="">
    <xsd:import namespace="0470a5c8-0fe8-431b-977c-75a89647dfd1"/>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70a5c8-0fe8-431b-977c-75a89647dfd1"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2407159-EB92-4833-A867-DC484D08336A}">
  <ds:schemaRefs>
    <ds:schemaRef ds:uri="http://schemas.microsoft.com/sharepoint/v3/contenttype/forms"/>
  </ds:schemaRefs>
</ds:datastoreItem>
</file>

<file path=customXml/itemProps2.xml><?xml version="1.0" encoding="utf-8"?>
<ds:datastoreItem xmlns:ds="http://schemas.openxmlformats.org/officeDocument/2006/customXml" ds:itemID="{28DD808B-1560-42E4-B065-8EA53E3479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70a5c8-0fe8-431b-977c-75a89647df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705E0AE-6E74-40A7-9858-91F79FC40BB6}">
  <ds:schemaRefs>
    <ds:schemaRef ds:uri="http://schemas.openxmlformats.org/package/2006/metadata/core-properties"/>
    <ds:schemaRef ds:uri="http://www.w3.org/XML/1998/namespace"/>
    <ds:schemaRef ds:uri="http://schemas.microsoft.com/office/2006/documentManagement/types"/>
    <ds:schemaRef ds:uri="http://purl.org/dc/dcmitype/"/>
    <ds:schemaRef ds:uri="http://purl.org/dc/elements/1.1/"/>
    <ds:schemaRef ds:uri="http://schemas.microsoft.com/office/infopath/2007/PartnerControls"/>
    <ds:schemaRef ds:uri="http://purl.org/dc/terms/"/>
    <ds:schemaRef ds:uri="http://schemas.microsoft.com/office/2006/metadata/properties"/>
    <ds:schemaRef ds:uri="0470a5c8-0fe8-431b-977c-75a89647dfd1"/>
  </ds:schemaRefs>
</ds:datastoreItem>
</file>

<file path=docMetadata/LabelInfo.xml><?xml version="1.0" encoding="utf-8"?>
<clbl:labelList xmlns:clbl="http://schemas.microsoft.com/office/2020/mipLabelMetadata">
  <clbl:label id="{b3734005-90e5-4516-8b3c-e207ab30cc25}" enabled="0" method="" siteId="{b3734005-90e5-4516-8b3c-e207ab30cc2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28</vt:i4>
      </vt:variant>
      <vt:variant>
        <vt:lpstr>Plages nommées</vt:lpstr>
      </vt:variant>
      <vt:variant>
        <vt:i4>1</vt:i4>
      </vt:variant>
    </vt:vector>
  </HeadingPairs>
  <TitlesOfParts>
    <vt:vector size="29" baseType="lpstr">
      <vt:lpstr>Notice</vt:lpstr>
      <vt:lpstr>partie I - BPU-TJM</vt:lpstr>
      <vt:lpstr>partie II - BPU-UO</vt:lpstr>
      <vt:lpstr>01-INIT</vt:lpstr>
      <vt:lpstr>02-PECP</vt:lpstr>
      <vt:lpstr>03-AUIN</vt:lpstr>
      <vt:lpstr>04-AUSP</vt:lpstr>
      <vt:lpstr>05-SMCI</vt:lpstr>
      <vt:lpstr>06-ACJI</vt:lpstr>
      <vt:lpstr>07-SPIN</vt:lpstr>
      <vt:lpstr>08-SPET</vt:lpstr>
      <vt:lpstr>09-SPAS</vt:lpstr>
      <vt:lpstr>10-SPAM</vt:lpstr>
      <vt:lpstr>11-SPAE</vt:lpstr>
      <vt:lpstr>12-RSAN</vt:lpstr>
      <vt:lpstr>13-EDCS</vt:lpstr>
      <vt:lpstr>Feuil1</vt:lpstr>
      <vt:lpstr>14-RMQD</vt:lpstr>
      <vt:lpstr>15-AUBA</vt:lpstr>
      <vt:lpstr>16-AURE</vt:lpstr>
      <vt:lpstr>17-AUAC</vt:lpstr>
      <vt:lpstr>18-AUSH</vt:lpstr>
      <vt:lpstr>19-AURF</vt:lpstr>
      <vt:lpstr>20-EXPH</vt:lpstr>
      <vt:lpstr>21-REVE</vt:lpstr>
      <vt:lpstr>22-INVE</vt:lpstr>
      <vt:lpstr>23-MPOC</vt:lpstr>
      <vt:lpstr>24-SPPE</vt:lpstr>
      <vt:lpstr>'partie II - BPU-UO'!_Toc195178305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Quentin DAVID</dc:creator>
  <cp:keywords/>
  <dc:description/>
  <cp:lastModifiedBy>BORDIER Christine</cp:lastModifiedBy>
  <cp:revision/>
  <dcterms:created xsi:type="dcterms:W3CDTF">2025-04-09T15:14:31Z</dcterms:created>
  <dcterms:modified xsi:type="dcterms:W3CDTF">2025-08-12T18:33:22Z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0x010100D6544DBCE38F9144A30546DAD3D6DA87</vt:lpwstr>
  </property>
  <property fmtid="{D5CDD505-2E9C-101B-9397-08002B2CF9AE}" pid="3" name="MediaServiceImageTags">
    <vt:lpwstr/>
  </property>
</Properties>
</file>